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6275" windowHeight="7995" activeTab="3"/>
  </bookViews>
  <sheets>
    <sheet name="Výpočet Martin" sheetId="4" r:id="rId1"/>
    <sheet name="průběh KPV" sheetId="5" r:id="rId2"/>
    <sheet name="Odvození" sheetId="1" r:id="rId3"/>
    <sheet name="porovnání" sheetId="2" r:id="rId4"/>
    <sheet name="List3" sheetId="3" r:id="rId5"/>
  </sheets>
  <calcPr calcId="125725"/>
</workbook>
</file>

<file path=xl/calcChain.xml><?xml version="1.0" encoding="utf-8"?>
<calcChain xmlns="http://schemas.openxmlformats.org/spreadsheetml/2006/main">
  <c r="E45" i="2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8"/>
  <c r="E17"/>
  <c r="E16"/>
  <c r="E15"/>
  <c r="E14"/>
  <c r="E13"/>
  <c r="E12"/>
  <c r="E11"/>
  <c r="D11" s="1"/>
  <c r="E10"/>
  <c r="D10" s="1"/>
  <c r="F9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E9"/>
  <c r="D9" s="1"/>
  <c r="C9"/>
  <c r="C10" s="1"/>
  <c r="C11" s="1"/>
  <c r="C12" s="1"/>
  <c r="C13" s="1"/>
  <c r="C14" s="1"/>
  <c r="C15" s="1"/>
  <c r="C16" s="1"/>
  <c r="C17" s="1"/>
  <c r="C18" s="1"/>
  <c r="C19" s="1"/>
  <c r="C20" s="1"/>
  <c r="C21" s="1"/>
  <c r="C22" s="1"/>
  <c r="C23" s="1"/>
  <c r="C24" s="1"/>
  <c r="C25" s="1"/>
  <c r="C26" s="1"/>
  <c r="C27" s="1"/>
  <c r="C28" s="1"/>
  <c r="C29" s="1"/>
  <c r="C30" s="1"/>
  <c r="C31" s="1"/>
  <c r="C32" s="1"/>
  <c r="C33" s="1"/>
  <c r="C34" s="1"/>
  <c r="C35" s="1"/>
  <c r="C36" s="1"/>
  <c r="C37" s="1"/>
  <c r="C38" s="1"/>
  <c r="C39" s="1"/>
  <c r="C40" s="1"/>
  <c r="C41" s="1"/>
  <c r="C42" s="1"/>
  <c r="C43" s="1"/>
  <c r="C44" s="1"/>
  <c r="C45" s="1"/>
  <c r="E132" i="4"/>
  <c r="E131"/>
  <c r="E130"/>
  <c r="E129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5"/>
  <c r="E104"/>
  <c r="E103"/>
  <c r="E102"/>
  <c r="E101"/>
  <c r="E100"/>
  <c r="E99"/>
  <c r="E98"/>
  <c r="E97"/>
  <c r="F96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F111" s="1"/>
  <c r="F112" s="1"/>
  <c r="F113" s="1"/>
  <c r="F114" s="1"/>
  <c r="F115" s="1"/>
  <c r="F116" s="1"/>
  <c r="F117" s="1"/>
  <c r="F118" s="1"/>
  <c r="F119" s="1"/>
  <c r="F120" s="1"/>
  <c r="F121" s="1"/>
  <c r="F122" s="1"/>
  <c r="F123" s="1"/>
  <c r="F124" s="1"/>
  <c r="F125" s="1"/>
  <c r="F126" s="1"/>
  <c r="F127" s="1"/>
  <c r="F128" s="1"/>
  <c r="F129" s="1"/>
  <c r="F130" s="1"/>
  <c r="F131" s="1"/>
  <c r="F132" s="1"/>
  <c r="E96"/>
  <c r="D96"/>
  <c r="D97" s="1"/>
  <c r="D98" s="1"/>
  <c r="D99" s="1"/>
  <c r="D100" s="1"/>
  <c r="D101" s="1"/>
  <c r="D102" s="1"/>
  <c r="D103" s="1"/>
  <c r="D104" s="1"/>
  <c r="D105" s="1"/>
  <c r="D106" s="1"/>
  <c r="D107" s="1"/>
  <c r="D108" s="1"/>
  <c r="D109" s="1"/>
  <c r="D110" s="1"/>
  <c r="D111" s="1"/>
  <c r="D112" s="1"/>
  <c r="D113" s="1"/>
  <c r="D114" s="1"/>
  <c r="D115" s="1"/>
  <c r="D116" s="1"/>
  <c r="D117" s="1"/>
  <c r="D118" s="1"/>
  <c r="D119" s="1"/>
  <c r="D120" s="1"/>
  <c r="D121" s="1"/>
  <c r="D122" s="1"/>
  <c r="D123" s="1"/>
  <c r="D124" s="1"/>
  <c r="D125" s="1"/>
  <c r="D126" s="1"/>
  <c r="D127" s="1"/>
  <c r="D128" s="1"/>
  <c r="D129" s="1"/>
  <c r="D130" s="1"/>
  <c r="D131" s="1"/>
  <c r="D132" s="1"/>
  <c r="C96"/>
  <c r="C97" s="1"/>
  <c r="C98" s="1"/>
  <c r="C99" s="1"/>
  <c r="C100" s="1"/>
  <c r="C101" s="1"/>
  <c r="C102" s="1"/>
  <c r="C103" s="1"/>
  <c r="C104" s="1"/>
  <c r="C105" s="1"/>
  <c r="C106" s="1"/>
  <c r="C107" s="1"/>
  <c r="C108" s="1"/>
  <c r="C109" s="1"/>
  <c r="C110" s="1"/>
  <c r="C111" s="1"/>
  <c r="C112" s="1"/>
  <c r="C113" s="1"/>
  <c r="C114" s="1"/>
  <c r="C115" s="1"/>
  <c r="C116" s="1"/>
  <c r="C117" s="1"/>
  <c r="C118" s="1"/>
  <c r="C119" s="1"/>
  <c r="C120" s="1"/>
  <c r="C121" s="1"/>
  <c r="C122" s="1"/>
  <c r="C123" s="1"/>
  <c r="C124" s="1"/>
  <c r="C125" s="1"/>
  <c r="C126" s="1"/>
  <c r="C127" s="1"/>
  <c r="C128" s="1"/>
  <c r="C129" s="1"/>
  <c r="C130" s="1"/>
  <c r="C131" s="1"/>
  <c r="C132" s="1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C12"/>
  <c r="C13" s="1"/>
  <c r="C14" s="1"/>
  <c r="C15" s="1"/>
  <c r="C16" s="1"/>
  <c r="C17" s="1"/>
  <c r="C18" s="1"/>
  <c r="C19" s="1"/>
  <c r="C20" s="1"/>
  <c r="C21" s="1"/>
  <c r="C22" s="1"/>
  <c r="C23" s="1"/>
  <c r="C24" s="1"/>
  <c r="C25" s="1"/>
  <c r="C26" s="1"/>
  <c r="C27" s="1"/>
  <c r="C28" s="1"/>
  <c r="C29" s="1"/>
  <c r="C30" s="1"/>
  <c r="C31" s="1"/>
  <c r="C32" s="1"/>
  <c r="C33" s="1"/>
  <c r="C34" s="1"/>
  <c r="C35" s="1"/>
  <c r="C36" s="1"/>
  <c r="C37" s="1"/>
  <c r="C38" s="1"/>
  <c r="C39" s="1"/>
  <c r="C40" s="1"/>
  <c r="C41" s="1"/>
  <c r="C42" s="1"/>
  <c r="C43" s="1"/>
  <c r="C44" s="1"/>
  <c r="C45" s="1"/>
  <c r="C46" s="1"/>
  <c r="C47" s="1"/>
  <c r="C48" s="1"/>
  <c r="C49" s="1"/>
  <c r="C50" s="1"/>
  <c r="C51" s="1"/>
  <c r="C52" s="1"/>
  <c r="C53" s="1"/>
  <c r="C54" s="1"/>
  <c r="C55" s="1"/>
  <c r="C56" s="1"/>
  <c r="C57" s="1"/>
  <c r="C58" s="1"/>
  <c r="C59" s="1"/>
  <c r="C60" s="1"/>
  <c r="C61" s="1"/>
  <c r="C62" s="1"/>
  <c r="C63" s="1"/>
  <c r="C64" s="1"/>
  <c r="C65" s="1"/>
  <c r="C66" s="1"/>
  <c r="C67" s="1"/>
  <c r="C68" s="1"/>
  <c r="C69" s="1"/>
  <c r="C70" s="1"/>
  <c r="C71" s="1"/>
  <c r="C72" s="1"/>
  <c r="C73" s="1"/>
  <c r="C74" s="1"/>
  <c r="C75" s="1"/>
  <c r="C76" s="1"/>
  <c r="C77" s="1"/>
  <c r="C78" s="1"/>
  <c r="C79" s="1"/>
  <c r="C80" s="1"/>
  <c r="C81" s="1"/>
  <c r="C82" s="1"/>
  <c r="C83" s="1"/>
  <c r="E11"/>
  <c r="D11" s="1"/>
  <c r="D12" s="1"/>
  <c r="D13" s="1"/>
  <c r="C11"/>
  <c r="C11" i="1"/>
  <c r="C12" s="1"/>
  <c r="C13" s="1"/>
  <c r="C14" s="1"/>
  <c r="C15" s="1"/>
  <c r="C16" s="1"/>
  <c r="C17" s="1"/>
  <c r="C18" s="1"/>
  <c r="C19" s="1"/>
  <c r="C20" s="1"/>
  <c r="C21" s="1"/>
  <c r="C22" s="1"/>
  <c r="C23" s="1"/>
  <c r="C24" s="1"/>
  <c r="C25" s="1"/>
  <c r="C26" s="1"/>
  <c r="C27" s="1"/>
  <c r="C28" s="1"/>
  <c r="C29" s="1"/>
  <c r="C30" s="1"/>
  <c r="C31" s="1"/>
  <c r="C32" s="1"/>
  <c r="C33" s="1"/>
  <c r="C34" s="1"/>
  <c r="C35" s="1"/>
  <c r="C36" s="1"/>
  <c r="C37" s="1"/>
  <c r="C38" s="1"/>
  <c r="C39" s="1"/>
  <c r="C40" s="1"/>
  <c r="C41" s="1"/>
  <c r="C42" s="1"/>
  <c r="C43" s="1"/>
  <c r="C44" s="1"/>
  <c r="C45" s="1"/>
  <c r="C46" s="1"/>
  <c r="C47" s="1"/>
  <c r="C48" s="1"/>
  <c r="C49" s="1"/>
  <c r="C50" s="1"/>
  <c r="C51" s="1"/>
  <c r="C52" s="1"/>
  <c r="C53" s="1"/>
  <c r="C54" s="1"/>
  <c r="C55" s="1"/>
  <c r="C56" s="1"/>
  <c r="C57" s="1"/>
  <c r="C58" s="1"/>
  <c r="C59" s="1"/>
  <c r="C60" s="1"/>
  <c r="C61" s="1"/>
  <c r="C62" s="1"/>
  <c r="C63" s="1"/>
  <c r="C64" s="1"/>
  <c r="C65" s="1"/>
  <c r="C66" s="1"/>
  <c r="C67" s="1"/>
  <c r="C68" s="1"/>
  <c r="C69" s="1"/>
  <c r="C70" s="1"/>
  <c r="C71" s="1"/>
  <c r="C72" s="1"/>
  <c r="C73" s="1"/>
  <c r="C74" s="1"/>
  <c r="C75" s="1"/>
  <c r="C76" s="1"/>
  <c r="C77" s="1"/>
  <c r="C78" s="1"/>
  <c r="C79" s="1"/>
  <c r="C80" s="1"/>
  <c r="C81" s="1"/>
  <c r="C82" s="1"/>
  <c r="C83" s="1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32"/>
  <c r="E3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11"/>
  <c r="D11" s="1"/>
  <c r="D12" i="2" l="1"/>
  <c r="D13" s="1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D43" s="1"/>
  <c r="D44" s="1"/>
  <c r="D45" s="1"/>
  <c r="D14" i="4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D43" s="1"/>
  <c r="D44" s="1"/>
  <c r="D45" s="1"/>
  <c r="D46" s="1"/>
  <c r="D47" s="1"/>
  <c r="D48" s="1"/>
  <c r="D49" s="1"/>
  <c r="D50" s="1"/>
  <c r="D51" s="1"/>
  <c r="D52" s="1"/>
  <c r="D53" s="1"/>
  <c r="D54" s="1"/>
  <c r="D55" s="1"/>
  <c r="D56" s="1"/>
  <c r="D57" s="1"/>
  <c r="D58" s="1"/>
  <c r="D59" s="1"/>
  <c r="D60" s="1"/>
  <c r="D61" s="1"/>
  <c r="D62" s="1"/>
  <c r="D63" s="1"/>
  <c r="D64" s="1"/>
  <c r="D65" s="1"/>
  <c r="D66" s="1"/>
  <c r="D67" s="1"/>
  <c r="D68" s="1"/>
  <c r="D69" s="1"/>
  <c r="D70" s="1"/>
  <c r="D71" s="1"/>
  <c r="D72" s="1"/>
  <c r="D73" s="1"/>
  <c r="D74" s="1"/>
  <c r="D75" s="1"/>
  <c r="D76" s="1"/>
  <c r="D77" s="1"/>
  <c r="D78" s="1"/>
  <c r="D79" s="1"/>
  <c r="D80" s="1"/>
  <c r="D81" s="1"/>
  <c r="D82" s="1"/>
  <c r="D83" s="1"/>
  <c r="D12" i="1"/>
  <c r="D13" s="1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D43" s="1"/>
  <c r="D44" s="1"/>
  <c r="D45" s="1"/>
  <c r="D46" s="1"/>
  <c r="D47" s="1"/>
  <c r="D48" s="1"/>
  <c r="D49" s="1"/>
  <c r="D50" s="1"/>
  <c r="D51" s="1"/>
  <c r="D52" s="1"/>
  <c r="D53" s="1"/>
  <c r="D54" s="1"/>
  <c r="D55" s="1"/>
  <c r="D56" s="1"/>
  <c r="D57" s="1"/>
  <c r="D58" s="1"/>
  <c r="D59" s="1"/>
  <c r="D60" s="1"/>
  <c r="D61" s="1"/>
  <c r="D62" s="1"/>
  <c r="D63" s="1"/>
  <c r="D64" s="1"/>
  <c r="D65" s="1"/>
  <c r="D66" s="1"/>
  <c r="D67" s="1"/>
  <c r="D68" s="1"/>
  <c r="D69" s="1"/>
  <c r="D70" s="1"/>
  <c r="D71" s="1"/>
  <c r="D72" s="1"/>
  <c r="D73" s="1"/>
  <c r="D74" s="1"/>
  <c r="D75" s="1"/>
  <c r="D76" s="1"/>
  <c r="D77" s="1"/>
  <c r="D78" s="1"/>
  <c r="D79" s="1"/>
  <c r="D80" s="1"/>
  <c r="D81" s="1"/>
  <c r="D82" s="1"/>
  <c r="D83" s="1"/>
</calcChain>
</file>

<file path=xl/sharedStrings.xml><?xml version="1.0" encoding="utf-8"?>
<sst xmlns="http://schemas.openxmlformats.org/spreadsheetml/2006/main" count="87" uniqueCount="28">
  <si>
    <t>třída</t>
  </si>
  <si>
    <t>IV</t>
  </si>
  <si>
    <t>Odvození průběhu KPV1000 v profilu hráze Máchova jezera podle tvaru PV100</t>
  </si>
  <si>
    <r>
      <t>Q</t>
    </r>
    <r>
      <rPr>
        <b/>
        <vertAlign val="subscript"/>
        <sz val="10"/>
        <rFont val="Arial"/>
        <family val="2"/>
        <charset val="238"/>
      </rPr>
      <t>100</t>
    </r>
    <r>
      <rPr>
        <b/>
        <sz val="10"/>
        <rFont val="Arial"/>
        <family val="2"/>
        <charset val="238"/>
      </rPr>
      <t xml:space="preserve">         [m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.s</t>
    </r>
    <r>
      <rPr>
        <b/>
        <vertAlign val="superscript"/>
        <sz val="10"/>
        <rFont val="Arial"/>
        <family val="2"/>
        <charset val="238"/>
      </rPr>
      <t>-1</t>
    </r>
    <r>
      <rPr>
        <b/>
        <sz val="10"/>
        <rFont val="Arial"/>
        <family val="2"/>
        <charset val="238"/>
      </rPr>
      <t>]</t>
    </r>
  </si>
  <si>
    <r>
      <t>Q</t>
    </r>
    <r>
      <rPr>
        <b/>
        <vertAlign val="subscript"/>
        <sz val="10"/>
        <rFont val="Arial"/>
        <family val="2"/>
        <charset val="238"/>
      </rPr>
      <t>1000</t>
    </r>
    <r>
      <rPr>
        <b/>
        <sz val="10"/>
        <rFont val="Arial"/>
        <family val="2"/>
        <charset val="238"/>
      </rPr>
      <t xml:space="preserve">         [m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.s</t>
    </r>
    <r>
      <rPr>
        <b/>
        <vertAlign val="superscript"/>
        <sz val="10"/>
        <rFont val="Arial"/>
        <family val="2"/>
        <charset val="238"/>
      </rPr>
      <t>-1</t>
    </r>
    <r>
      <rPr>
        <b/>
        <sz val="10"/>
        <rFont val="Arial"/>
        <family val="2"/>
        <charset val="238"/>
      </rPr>
      <t>]</t>
    </r>
  </si>
  <si>
    <t>t      [hod]</t>
  </si>
  <si>
    <r>
      <t>W</t>
    </r>
    <r>
      <rPr>
        <b/>
        <vertAlign val="subscript"/>
        <sz val="10"/>
        <rFont val="Arial"/>
        <family val="2"/>
        <charset val="238"/>
      </rPr>
      <t>PV100</t>
    </r>
    <r>
      <rPr>
        <b/>
        <sz val="10"/>
        <rFont val="Arial"/>
        <family val="2"/>
        <charset val="238"/>
      </rPr>
      <t xml:space="preserve">      [m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]</t>
    </r>
  </si>
  <si>
    <r>
      <t>W</t>
    </r>
    <r>
      <rPr>
        <b/>
        <vertAlign val="subscript"/>
        <sz val="10"/>
        <rFont val="Arial"/>
        <family val="2"/>
        <charset val="238"/>
      </rPr>
      <t>PV1000</t>
    </r>
    <r>
      <rPr>
        <b/>
        <sz val="10"/>
        <rFont val="Arial"/>
        <family val="2"/>
        <charset val="238"/>
      </rPr>
      <t xml:space="preserve">      [m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]</t>
    </r>
  </si>
  <si>
    <t>Návrhové PV po 1hod:</t>
  </si>
  <si>
    <r>
      <t>N-leté průtoky Q</t>
    </r>
    <r>
      <rPr>
        <b/>
        <vertAlign val="subscript"/>
        <sz val="11"/>
        <color theme="1"/>
        <rFont val="Arial"/>
        <family val="2"/>
        <charset val="238"/>
      </rPr>
      <t xml:space="preserve">N </t>
    </r>
    <r>
      <rPr>
        <b/>
        <sz val="11"/>
        <color theme="1"/>
        <rFont val="Arial"/>
        <family val="2"/>
        <charset val="238"/>
      </rPr>
      <t xml:space="preserve">                                                            m</t>
    </r>
    <r>
      <rPr>
        <b/>
        <vertAlign val="superscript"/>
        <sz val="11"/>
        <color theme="1"/>
        <rFont val="Arial"/>
        <family val="2"/>
        <charset val="238"/>
      </rPr>
      <t>3</t>
    </r>
    <r>
      <rPr>
        <b/>
        <sz val="11"/>
        <color theme="1"/>
        <rFont val="Arial"/>
        <family val="2"/>
        <charset val="238"/>
      </rPr>
      <t>.s</t>
    </r>
    <r>
      <rPr>
        <b/>
        <vertAlign val="superscript"/>
        <sz val="11"/>
        <color theme="1"/>
        <rFont val="Arial"/>
        <family val="2"/>
        <charset val="238"/>
      </rPr>
      <t>-1</t>
    </r>
  </si>
  <si>
    <r>
      <t>k</t>
    </r>
    <r>
      <rPr>
        <vertAlign val="subscript"/>
        <sz val="10"/>
        <color theme="1"/>
        <rFont val="Arial"/>
        <family val="2"/>
        <charset val="238"/>
      </rPr>
      <t>PV1000</t>
    </r>
  </si>
  <si>
    <r>
      <t>Výpočet Q</t>
    </r>
    <r>
      <rPr>
        <b/>
        <vertAlign val="subscript"/>
        <sz val="9"/>
        <color theme="1"/>
        <rFont val="Arial"/>
        <family val="2"/>
        <charset val="238"/>
      </rPr>
      <t>1000</t>
    </r>
  </si>
  <si>
    <t>objem stoleté povodňové vlny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</si>
  <si>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</si>
  <si>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t>objem tisícileté povodňové vlny</t>
  </si>
  <si>
    <t>3 047 850</t>
  </si>
  <si>
    <t>3 310 614</t>
  </si>
  <si>
    <t>? 34.0 ?</t>
  </si>
  <si>
    <t>Porovnání s předešlými vypočtenými údaji:</t>
  </si>
  <si>
    <t xml:space="preserve"> --&gt;</t>
  </si>
  <si>
    <t>???</t>
  </si>
  <si>
    <r>
      <t>27.0 m</t>
    </r>
    <r>
      <rPr>
        <vertAlign val="superscript"/>
        <sz val="11"/>
        <color rgb="FFFF0000"/>
        <rFont val="Arial"/>
        <family val="2"/>
        <charset val="238"/>
      </rPr>
      <t>3</t>
    </r>
    <r>
      <rPr>
        <sz val="11"/>
        <color rgb="FFFF0000"/>
        <rFont val="Arial"/>
        <family val="2"/>
        <charset val="238"/>
      </rPr>
      <t>.s</t>
    </r>
    <r>
      <rPr>
        <vertAlign val="superscript"/>
        <sz val="11"/>
        <color rgb="FFFF0000"/>
        <rFont val="Arial"/>
        <family val="2"/>
        <charset val="238"/>
      </rPr>
      <t>-1</t>
    </r>
    <r>
      <rPr>
        <sz val="11"/>
        <color rgb="FFFF0000"/>
        <rFont val="Arial"/>
        <family val="2"/>
        <charset val="238"/>
      </rPr>
      <t xml:space="preserve"> neodpovídá kulminaci v grafu 30.6 m</t>
    </r>
    <r>
      <rPr>
        <vertAlign val="superscript"/>
        <sz val="11"/>
        <color rgb="FFFF0000"/>
        <rFont val="Arial"/>
        <family val="2"/>
        <charset val="238"/>
      </rPr>
      <t>3</t>
    </r>
    <r>
      <rPr>
        <sz val="11"/>
        <color rgb="FFFF0000"/>
        <rFont val="Arial"/>
        <family val="2"/>
        <charset val="238"/>
      </rPr>
      <t>.s</t>
    </r>
    <r>
      <rPr>
        <vertAlign val="superscript"/>
        <sz val="11"/>
        <color rgb="FFFF0000"/>
        <rFont val="Arial"/>
        <family val="2"/>
        <charset val="238"/>
      </rPr>
      <t>-1</t>
    </r>
  </si>
  <si>
    <t>2 542 716</t>
  </si>
  <si>
    <t>3 114 053</t>
  </si>
  <si>
    <t>naše metoda [1]</t>
  </si>
  <si>
    <t>vaše metoda [2]</t>
  </si>
  <si>
    <t>Pro porovnání vaše data s našimi daty:</t>
  </si>
  <si>
    <t>Pro porovnání vaše údaje s našimi údaji: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</si>
</sst>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00000"/>
    <numFmt numFmtId="166" formatCode="0.0"/>
  </numFmts>
  <fonts count="27">
    <font>
      <sz val="11"/>
      <color theme="1"/>
      <name val="Calibri"/>
      <family val="2"/>
      <scheme val="minor"/>
    </font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vertAlign val="subscript"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vertAlign val="subscript"/>
      <sz val="11"/>
      <color theme="1"/>
      <name val="Arial"/>
      <family val="2"/>
      <charset val="238"/>
    </font>
    <font>
      <b/>
      <vertAlign val="superscript"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vertAlign val="subscript"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vertAlign val="subscript"/>
      <sz val="9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vertAlign val="superscript"/>
      <sz val="11"/>
      <color rgb="FFFF0000"/>
      <name val="Arial"/>
      <family val="2"/>
      <charset val="238"/>
    </font>
    <font>
      <u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u/>
      <sz val="14"/>
      <color rgb="FFFF0000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91">
    <xf numFmtId="0" fontId="0" fillId="0" borderId="0" xfId="0"/>
    <xf numFmtId="0" fontId="6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6" fillId="0" borderId="0" xfId="0" applyFont="1" applyBorder="1"/>
    <xf numFmtId="0" fontId="13" fillId="0" borderId="2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166" fontId="13" fillId="0" borderId="2" xfId="0" applyNumberFormat="1" applyFont="1" applyBorder="1" applyAlignment="1">
      <alignment horizontal="center" vertical="center"/>
    </xf>
    <xf numFmtId="166" fontId="12" fillId="2" borderId="9" xfId="0" applyNumberFormat="1" applyFont="1" applyFill="1" applyBorder="1" applyAlignment="1">
      <alignment horizontal="center" vertical="center"/>
    </xf>
    <xf numFmtId="0" fontId="13" fillId="0" borderId="0" xfId="0" applyFont="1"/>
    <xf numFmtId="0" fontId="13" fillId="0" borderId="0" xfId="0" applyFont="1" applyBorder="1"/>
    <xf numFmtId="0" fontId="2" fillId="0" borderId="13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14" xfId="2" applyFont="1" applyBorder="1" applyAlignment="1">
      <alignment horizontal="center" vertical="center" wrapText="1"/>
    </xf>
    <xf numFmtId="2" fontId="13" fillId="0" borderId="15" xfId="0" applyNumberFormat="1" applyFont="1" applyBorder="1" applyAlignment="1">
      <alignment horizontal="center" vertical="center"/>
    </xf>
    <xf numFmtId="2" fontId="13" fillId="0" borderId="5" xfId="0" applyNumberFormat="1" applyFont="1" applyBorder="1" applyAlignment="1">
      <alignment horizontal="center" vertical="center"/>
    </xf>
    <xf numFmtId="2" fontId="13" fillId="0" borderId="16" xfId="0" applyNumberFormat="1" applyFont="1" applyBorder="1" applyAlignment="1">
      <alignment horizontal="center" vertical="center"/>
    </xf>
    <xf numFmtId="0" fontId="2" fillId="0" borderId="8" xfId="2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2" fontId="15" fillId="2" borderId="5" xfId="0" applyNumberFormat="1" applyFont="1" applyFill="1" applyBorder="1" applyAlignment="1">
      <alignment horizontal="center" vertical="center"/>
    </xf>
    <xf numFmtId="2" fontId="13" fillId="0" borderId="12" xfId="0" applyNumberFormat="1" applyFont="1" applyBorder="1" applyAlignment="1">
      <alignment horizontal="center" vertical="center"/>
    </xf>
    <xf numFmtId="2" fontId="13" fillId="0" borderId="4" xfId="0" applyNumberFormat="1" applyFont="1" applyBorder="1" applyAlignment="1">
      <alignment horizontal="center" vertical="center"/>
    </xf>
    <xf numFmtId="2" fontId="15" fillId="2" borderId="4" xfId="0" applyNumberFormat="1" applyFont="1" applyFill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165" fontId="13" fillId="0" borderId="0" xfId="0" applyNumberFormat="1" applyFont="1"/>
    <xf numFmtId="3" fontId="13" fillId="0" borderId="11" xfId="0" applyNumberFormat="1" applyFont="1" applyBorder="1" applyAlignment="1">
      <alignment horizontal="center" vertical="center"/>
    </xf>
    <xf numFmtId="3" fontId="13" fillId="0" borderId="20" xfId="0" applyNumberFormat="1" applyFont="1" applyBorder="1" applyAlignment="1">
      <alignment horizontal="center" vertical="center"/>
    </xf>
    <xf numFmtId="0" fontId="17" fillId="0" borderId="8" xfId="0" applyFont="1" applyBorder="1"/>
    <xf numFmtId="166" fontId="13" fillId="0" borderId="17" xfId="0" applyNumberFormat="1" applyFont="1" applyBorder="1" applyAlignment="1">
      <alignment horizontal="center" vertical="center"/>
    </xf>
    <xf numFmtId="166" fontId="13" fillId="0" borderId="18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6" fillId="0" borderId="0" xfId="0" applyFont="1" applyFill="1" applyBorder="1"/>
    <xf numFmtId="0" fontId="17" fillId="0" borderId="0" xfId="0" applyFont="1" applyFill="1" applyBorder="1"/>
    <xf numFmtId="0" fontId="12" fillId="0" borderId="0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66" fontId="13" fillId="0" borderId="0" xfId="0" applyNumberFormat="1" applyFont="1" applyFill="1" applyBorder="1" applyAlignment="1">
      <alignment horizontal="center" vertical="center"/>
    </xf>
    <xf numFmtId="0" fontId="20" fillId="3" borderId="0" xfId="0" applyFont="1" applyFill="1"/>
    <xf numFmtId="0" fontId="22" fillId="3" borderId="0" xfId="0" applyFont="1" applyFill="1"/>
    <xf numFmtId="0" fontId="23" fillId="3" borderId="0" xfId="0" applyFont="1" applyFill="1" applyAlignment="1">
      <alignment horizontal="center" vertical="center"/>
    </xf>
    <xf numFmtId="0" fontId="24" fillId="0" borderId="0" xfId="0" applyFont="1"/>
    <xf numFmtId="0" fontId="13" fillId="0" borderId="6" xfId="0" applyFont="1" applyBorder="1" applyAlignment="1">
      <alignment horizontal="center" vertical="center"/>
    </xf>
    <xf numFmtId="166" fontId="13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20" fillId="0" borderId="0" xfId="0" applyFont="1" applyFill="1"/>
    <xf numFmtId="0" fontId="22" fillId="0" borderId="0" xfId="0" applyFont="1" applyFill="1"/>
    <xf numFmtId="0" fontId="23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26" xfId="2" applyFont="1" applyBorder="1" applyAlignment="1">
      <alignment horizontal="center" vertical="center" wrapText="1"/>
    </xf>
    <xf numFmtId="0" fontId="2" fillId="0" borderId="27" xfId="2" applyFont="1" applyBorder="1" applyAlignment="1">
      <alignment horizontal="center" vertical="center" wrapText="1"/>
    </xf>
    <xf numFmtId="0" fontId="2" fillId="0" borderId="28" xfId="2" applyFont="1" applyBorder="1" applyAlignment="1">
      <alignment horizontal="center" vertical="center" wrapText="1"/>
    </xf>
    <xf numFmtId="0" fontId="2" fillId="0" borderId="29" xfId="2" applyFont="1" applyBorder="1" applyAlignment="1">
      <alignment horizontal="center" vertical="center" wrapText="1"/>
    </xf>
    <xf numFmtId="0" fontId="2" fillId="0" borderId="30" xfId="2" applyFont="1" applyBorder="1" applyAlignment="1">
      <alignment horizontal="center" vertical="center" wrapText="1"/>
    </xf>
    <xf numFmtId="2" fontId="13" fillId="0" borderId="31" xfId="0" applyNumberFormat="1" applyFont="1" applyBorder="1" applyAlignment="1">
      <alignment horizontal="center" vertical="center"/>
    </xf>
    <xf numFmtId="3" fontId="13" fillId="0" borderId="32" xfId="0" applyNumberFormat="1" applyFont="1" applyBorder="1" applyAlignment="1">
      <alignment horizontal="center" vertical="center"/>
    </xf>
    <xf numFmtId="2" fontId="13" fillId="0" borderId="33" xfId="0" applyNumberFormat="1" applyFont="1" applyBorder="1" applyAlignment="1">
      <alignment horizontal="center" vertical="center"/>
    </xf>
    <xf numFmtId="2" fontId="13" fillId="0" borderId="34" xfId="0" applyNumberFormat="1" applyFont="1" applyBorder="1" applyAlignment="1">
      <alignment horizontal="center" vertical="center"/>
    </xf>
    <xf numFmtId="2" fontId="15" fillId="2" borderId="34" xfId="0" applyNumberFormat="1" applyFont="1" applyFill="1" applyBorder="1" applyAlignment="1">
      <alignment horizontal="center" vertical="center"/>
    </xf>
    <xf numFmtId="2" fontId="3" fillId="0" borderId="34" xfId="0" applyNumberFormat="1" applyFont="1" applyFill="1" applyBorder="1" applyAlignment="1">
      <alignment horizontal="center" vertical="center"/>
    </xf>
    <xf numFmtId="2" fontId="13" fillId="0" borderId="35" xfId="0" applyNumberFormat="1" applyFont="1" applyBorder="1" applyAlignment="1">
      <alignment horizontal="center" vertical="center"/>
    </xf>
    <xf numFmtId="3" fontId="13" fillId="0" borderId="22" xfId="0" applyNumberFormat="1" applyFont="1" applyBorder="1" applyAlignment="1">
      <alignment horizontal="center" vertical="center"/>
    </xf>
    <xf numFmtId="3" fontId="13" fillId="0" borderId="25" xfId="0" applyNumberFormat="1" applyFont="1" applyBorder="1" applyAlignment="1">
      <alignment horizontal="center" vertical="center"/>
    </xf>
    <xf numFmtId="3" fontId="13" fillId="0" borderId="36" xfId="0" applyNumberFormat="1" applyFont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164" fontId="13" fillId="0" borderId="17" xfId="0" applyNumberFormat="1" applyFont="1" applyBorder="1" applyAlignment="1">
      <alignment horizontal="center" vertical="center"/>
    </xf>
    <xf numFmtId="2" fontId="15" fillId="2" borderId="17" xfId="0" applyNumberFormat="1" applyFont="1" applyFill="1" applyBorder="1" applyAlignment="1">
      <alignment horizontal="center" vertical="center"/>
    </xf>
    <xf numFmtId="2" fontId="13" fillId="0" borderId="17" xfId="0" applyNumberFormat="1" applyFont="1" applyBorder="1" applyAlignment="1">
      <alignment horizontal="center" vertical="center"/>
    </xf>
    <xf numFmtId="2" fontId="13" fillId="0" borderId="9" xfId="0" applyNumberFormat="1" applyFon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4" fontId="0" fillId="0" borderId="19" xfId="0" applyNumberFormat="1" applyBorder="1" applyAlignment="1">
      <alignment horizontal="center" vertical="center"/>
    </xf>
    <xf numFmtId="4" fontId="23" fillId="2" borderId="18" xfId="0" applyNumberFormat="1" applyFont="1" applyFill="1" applyBorder="1" applyAlignment="1">
      <alignment horizontal="center" vertical="center"/>
    </xf>
    <xf numFmtId="3" fontId="13" fillId="0" borderId="24" xfId="0" applyNumberFormat="1" applyFont="1" applyBorder="1" applyAlignment="1">
      <alignment horizontal="center" vertical="center"/>
    </xf>
    <xf numFmtId="3" fontId="13" fillId="0" borderId="7" xfId="0" applyNumberFormat="1" applyFont="1" applyBorder="1" applyAlignment="1">
      <alignment horizontal="center" vertical="center"/>
    </xf>
    <xf numFmtId="0" fontId="25" fillId="0" borderId="0" xfId="0" applyFont="1"/>
    <xf numFmtId="0" fontId="26" fillId="0" borderId="0" xfId="0" applyFont="1"/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6" fillId="4" borderId="24" xfId="0" applyFont="1" applyFill="1" applyBorder="1" applyAlignment="1">
      <alignment horizontal="center" vertical="center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/>
              <a:t>Hydrogram</a:t>
            </a:r>
            <a:r>
              <a:rPr lang="cs-CZ" baseline="0"/>
              <a:t> povodňových vln</a:t>
            </a:r>
            <a:endParaRPr lang="cs-CZ"/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PV100</c:v>
          </c:tx>
          <c:marker>
            <c:symbol val="none"/>
          </c:marker>
          <c:xVal>
            <c:numRef>
              <c:f>'Výpočet Martin'!$A$11:$A$83</c:f>
              <c:numCache>
                <c:formatCode>General</c:formatCode>
                <c:ptCount val="7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</c:numCache>
            </c:numRef>
          </c:xVal>
          <c:yVal>
            <c:numRef>
              <c:f>'Výpočet Martin'!$B$11:$B$83</c:f>
              <c:numCache>
                <c:formatCode>0.00</c:formatCode>
                <c:ptCount val="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0.01</c:v>
                </c:pt>
                <c:pt idx="6">
                  <c:v>0.08</c:v>
                </c:pt>
                <c:pt idx="7">
                  <c:v>0.39</c:v>
                </c:pt>
                <c:pt idx="8">
                  <c:v>1.23</c:v>
                </c:pt>
                <c:pt idx="9">
                  <c:v>2.91</c:v>
                </c:pt>
                <c:pt idx="10">
                  <c:v>5.57</c:v>
                </c:pt>
                <c:pt idx="11">
                  <c:v>9.16</c:v>
                </c:pt>
                <c:pt idx="12">
                  <c:v>13.4</c:v>
                </c:pt>
                <c:pt idx="13">
                  <c:v>18.100000000000001</c:v>
                </c:pt>
                <c:pt idx="14">
                  <c:v>22.6</c:v>
                </c:pt>
                <c:pt idx="15">
                  <c:v>26.9</c:v>
                </c:pt>
                <c:pt idx="16">
                  <c:v>30.5</c:v>
                </c:pt>
                <c:pt idx="17">
                  <c:v>33.299999999999997</c:v>
                </c:pt>
                <c:pt idx="18">
                  <c:v>35.299999999999997</c:v>
                </c:pt>
                <c:pt idx="19">
                  <c:v>36.4</c:v>
                </c:pt>
                <c:pt idx="20">
                  <c:v>36.799999999999997</c:v>
                </c:pt>
                <c:pt idx="21">
                  <c:v>36.5</c:v>
                </c:pt>
                <c:pt idx="22">
                  <c:v>35.6</c:v>
                </c:pt>
                <c:pt idx="23">
                  <c:v>34.200000000000003</c:v>
                </c:pt>
                <c:pt idx="24">
                  <c:v>32.4</c:v>
                </c:pt>
                <c:pt idx="25">
                  <c:v>30.5</c:v>
                </c:pt>
                <c:pt idx="26">
                  <c:v>28.3</c:v>
                </c:pt>
                <c:pt idx="27">
                  <c:v>26.1</c:v>
                </c:pt>
                <c:pt idx="28">
                  <c:v>23.9</c:v>
                </c:pt>
                <c:pt idx="29">
                  <c:v>21.7</c:v>
                </c:pt>
                <c:pt idx="30">
                  <c:v>19.600000000000001</c:v>
                </c:pt>
                <c:pt idx="31">
                  <c:v>17.600000000000001</c:v>
                </c:pt>
                <c:pt idx="32">
                  <c:v>15.7</c:v>
                </c:pt>
                <c:pt idx="33">
                  <c:v>14</c:v>
                </c:pt>
                <c:pt idx="34">
                  <c:v>12.4</c:v>
                </c:pt>
                <c:pt idx="35">
                  <c:v>10.9</c:v>
                </c:pt>
                <c:pt idx="36">
                  <c:v>9.6199999999999992</c:v>
                </c:pt>
                <c:pt idx="37">
                  <c:v>8.43</c:v>
                </c:pt>
                <c:pt idx="38">
                  <c:v>7.37</c:v>
                </c:pt>
                <c:pt idx="39">
                  <c:v>6.43</c:v>
                </c:pt>
                <c:pt idx="40">
                  <c:v>5.6</c:v>
                </c:pt>
                <c:pt idx="41">
                  <c:v>4.8600000000000003</c:v>
                </c:pt>
                <c:pt idx="42">
                  <c:v>4.22</c:v>
                </c:pt>
                <c:pt idx="43">
                  <c:v>3.66</c:v>
                </c:pt>
                <c:pt idx="44">
                  <c:v>3.17</c:v>
                </c:pt>
                <c:pt idx="45">
                  <c:v>2.74</c:v>
                </c:pt>
                <c:pt idx="46">
                  <c:v>2.38</c:v>
                </c:pt>
                <c:pt idx="47">
                  <c:v>2.06</c:v>
                </c:pt>
                <c:pt idx="48">
                  <c:v>1.79</c:v>
                </c:pt>
                <c:pt idx="49">
                  <c:v>1.56</c:v>
                </c:pt>
                <c:pt idx="50">
                  <c:v>1.36</c:v>
                </c:pt>
                <c:pt idx="51">
                  <c:v>1.19</c:v>
                </c:pt>
                <c:pt idx="52">
                  <c:v>1.04</c:v>
                </c:pt>
                <c:pt idx="53">
                  <c:v>0.92</c:v>
                </c:pt>
                <c:pt idx="54">
                  <c:v>0.82</c:v>
                </c:pt>
                <c:pt idx="55">
                  <c:v>0.73</c:v>
                </c:pt>
                <c:pt idx="56">
                  <c:v>0.65</c:v>
                </c:pt>
                <c:pt idx="57">
                  <c:v>0.57999999999999996</c:v>
                </c:pt>
                <c:pt idx="58">
                  <c:v>0.53</c:v>
                </c:pt>
                <c:pt idx="59">
                  <c:v>0.48</c:v>
                </c:pt>
                <c:pt idx="60">
                  <c:v>0.44</c:v>
                </c:pt>
                <c:pt idx="61">
                  <c:v>0.4</c:v>
                </c:pt>
                <c:pt idx="62">
                  <c:v>0.34</c:v>
                </c:pt>
                <c:pt idx="63">
                  <c:v>0.25</c:v>
                </c:pt>
                <c:pt idx="64">
                  <c:v>0.17</c:v>
                </c:pt>
                <c:pt idx="65">
                  <c:v>0.12</c:v>
                </c:pt>
                <c:pt idx="66">
                  <c:v>0.09</c:v>
                </c:pt>
                <c:pt idx="67">
                  <c:v>7.0000000000000007E-2</c:v>
                </c:pt>
                <c:pt idx="68">
                  <c:v>0.06</c:v>
                </c:pt>
                <c:pt idx="69">
                  <c:v>0.05</c:v>
                </c:pt>
                <c:pt idx="70">
                  <c:v>0.04</c:v>
                </c:pt>
                <c:pt idx="71">
                  <c:v>0.04</c:v>
                </c:pt>
                <c:pt idx="72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v>PV1000</c:v>
          </c:tx>
          <c:marker>
            <c:symbol val="none"/>
          </c:marker>
          <c:xVal>
            <c:numRef>
              <c:f>'Výpočet Martin'!$A$11:$A$83</c:f>
              <c:numCache>
                <c:formatCode>General</c:formatCode>
                <c:ptCount val="7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</c:numCache>
            </c:numRef>
          </c:xVal>
          <c:yVal>
            <c:numRef>
              <c:f>'Výpočet Martin'!$E$11:$E$83</c:f>
              <c:numCache>
                <c:formatCode>0.00</c:formatCode>
                <c:ptCount val="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1.0686141304347828E-2</c:v>
                </c:pt>
                <c:pt idx="6">
                  <c:v>8.6586956521739145E-2</c:v>
                </c:pt>
                <c:pt idx="7">
                  <c:v>0.42746331521739134</c:v>
                </c:pt>
                <c:pt idx="8">
                  <c:v>1.3650326086956523</c:v>
                </c:pt>
                <c:pt idx="9">
                  <c:v>3.2694008152173919</c:v>
                </c:pt>
                <c:pt idx="10">
                  <c:v>6.3343614130434798</c:v>
                </c:pt>
                <c:pt idx="11">
                  <c:v>10.542711956521742</c:v>
                </c:pt>
                <c:pt idx="12">
                  <c:v>15.606630434782611</c:v>
                </c:pt>
                <c:pt idx="13">
                  <c:v>21.328980978260876</c:v>
                </c:pt>
                <c:pt idx="14">
                  <c:v>26.94190217391305</c:v>
                </c:pt>
                <c:pt idx="15">
                  <c:v>32.437160326086961</c:v>
                </c:pt>
                <c:pt idx="16">
                  <c:v>37.196739130434786</c:v>
                </c:pt>
                <c:pt idx="17">
                  <c:v>41.068491847826095</c:v>
                </c:pt>
                <c:pt idx="18">
                  <c:v>44.019483695652177</c:v>
                </c:pt>
                <c:pt idx="19">
                  <c:v>45.890706521739141</c:v>
                </c:pt>
                <c:pt idx="20">
                  <c:v>46.9</c:v>
                </c:pt>
                <c:pt idx="21">
                  <c:v>46.325015677257539</c:v>
                </c:pt>
                <c:pt idx="22">
                  <c:v>44.994857859531784</c:v>
                </c:pt>
                <c:pt idx="23">
                  <c:v>43.04488921404684</c:v>
                </c:pt>
                <c:pt idx="24">
                  <c:v>40.608361204013391</c:v>
                </c:pt>
                <c:pt idx="25">
                  <c:v>38.066027382943155</c:v>
                </c:pt>
                <c:pt idx="26">
                  <c:v>35.170913461538476</c:v>
                </c:pt>
                <c:pt idx="27">
                  <c:v>32.299022784280943</c:v>
                </c:pt>
                <c:pt idx="28">
                  <c:v>29.450355351170572</c:v>
                </c:pt>
                <c:pt idx="29">
                  <c:v>26.624911162207368</c:v>
                </c:pt>
                <c:pt idx="30">
                  <c:v>23.944857859531783</c:v>
                </c:pt>
                <c:pt idx="31">
                  <c:v>21.408612040133786</c:v>
                </c:pt>
                <c:pt idx="32">
                  <c:v>19.014590301003349</c:v>
                </c:pt>
                <c:pt idx="33">
                  <c:v>16.881793478260875</c:v>
                </c:pt>
                <c:pt idx="34">
                  <c:v>14.886998327759201</c:v>
                </c:pt>
                <c:pt idx="35">
                  <c:v>13.028621446488296</c:v>
                </c:pt>
                <c:pt idx="36">
                  <c:v>11.44788043478261</c:v>
                </c:pt>
                <c:pt idx="37">
                  <c:v>9.9872768603678956</c:v>
                </c:pt>
                <c:pt idx="38">
                  <c:v>8.692563754180604</c:v>
                </c:pt>
                <c:pt idx="39">
                  <c:v>7.5499409489966567</c:v>
                </c:pt>
                <c:pt idx="40">
                  <c:v>6.5458193979933119</c:v>
                </c:pt>
                <c:pt idx="41">
                  <c:v>5.6551849916387971</c:v>
                </c:pt>
                <c:pt idx="42">
                  <c:v>4.8881960702341143</c:v>
                </c:pt>
                <c:pt idx="43">
                  <c:v>4.220207984949834</c:v>
                </c:pt>
                <c:pt idx="44">
                  <c:v>3.6384761705685627</c:v>
                </c:pt>
                <c:pt idx="45">
                  <c:v>3.1304671822742485</c:v>
                </c:pt>
                <c:pt idx="46">
                  <c:v>2.7066032608695654</c:v>
                </c:pt>
                <c:pt idx="47">
                  <c:v>2.3318175167224084</c:v>
                </c:pt>
                <c:pt idx="48">
                  <c:v>2.0167433110367896</c:v>
                </c:pt>
                <c:pt idx="49">
                  <c:v>1.7493750000000001</c:v>
                </c:pt>
                <c:pt idx="50">
                  <c:v>1.5179180602006694</c:v>
                </c:pt>
                <c:pt idx="51">
                  <c:v>1.3218974707357862</c:v>
                </c:pt>
                <c:pt idx="52">
                  <c:v>1.1497826086956524</c:v>
                </c:pt>
                <c:pt idx="53">
                  <c:v>1.0122596153846155</c:v>
                </c:pt>
                <c:pt idx="54">
                  <c:v>0.89790342809364554</c:v>
                </c:pt>
                <c:pt idx="55">
                  <c:v>0.79550010451505015</c:v>
                </c:pt>
                <c:pt idx="56">
                  <c:v>0.70489130434782621</c:v>
                </c:pt>
                <c:pt idx="57">
                  <c:v>0.62591868729097</c:v>
                </c:pt>
                <c:pt idx="58">
                  <c:v>0.56916283444816063</c:v>
                </c:pt>
                <c:pt idx="59">
                  <c:v>0.51293478260869563</c:v>
                </c:pt>
                <c:pt idx="60">
                  <c:v>0.46786789297658865</c:v>
                </c:pt>
                <c:pt idx="61">
                  <c:v>0.42322324414715723</c:v>
                </c:pt>
                <c:pt idx="62">
                  <c:v>0.35794523411371237</c:v>
                </c:pt>
                <c:pt idx="63">
                  <c:v>0.26187552257525082</c:v>
                </c:pt>
                <c:pt idx="64">
                  <c:v>0.17717809364548498</c:v>
                </c:pt>
                <c:pt idx="65">
                  <c:v>0.12443352842809365</c:v>
                </c:pt>
                <c:pt idx="66">
                  <c:v>9.2850125418060203E-2</c:v>
                </c:pt>
                <c:pt idx="67">
                  <c:v>7.1847303511705693E-2</c:v>
                </c:pt>
                <c:pt idx="68">
                  <c:v>6.1266722408026747E-2</c:v>
                </c:pt>
                <c:pt idx="69">
                  <c:v>5.0791701505016731E-2</c:v>
                </c:pt>
                <c:pt idx="70">
                  <c:v>4.0422240802675591E-2</c:v>
                </c:pt>
                <c:pt idx="71">
                  <c:v>4.0211120401337792E-2</c:v>
                </c:pt>
                <c:pt idx="72">
                  <c:v>0</c:v>
                </c:pt>
              </c:numCache>
            </c:numRef>
          </c:yVal>
          <c:smooth val="1"/>
        </c:ser>
        <c:axId val="79804672"/>
        <c:axId val="79892864"/>
      </c:scatterChart>
      <c:valAx>
        <c:axId val="79804672"/>
        <c:scaling>
          <c:orientation val="minMax"/>
          <c:max val="80"/>
          <c:min val="0"/>
        </c:scaling>
        <c:axPos val="b"/>
        <c:majorGridlines/>
        <c:minorGridlines>
          <c:spPr>
            <a:ln>
              <a:solidFill>
                <a:srgbClr val="4F81BD"/>
              </a:solidFill>
              <a:prstDash val="sysDot"/>
            </a:ln>
          </c:spPr>
        </c:min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Č</a:t>
                </a:r>
                <a:r>
                  <a:rPr lang="cs-CZ" sz="1200"/>
                  <a:t>as</a:t>
                </a:r>
                <a:r>
                  <a:rPr lang="cs-CZ" sz="1200" baseline="0"/>
                  <a:t> t </a:t>
                </a:r>
                <a:r>
                  <a:rPr lang="en-US" sz="1200" baseline="0"/>
                  <a:t>[hod]</a:t>
                </a:r>
                <a:endParaRPr lang="en-US" sz="1200"/>
              </a:p>
            </c:rich>
          </c:tx>
          <c:layout/>
        </c:title>
        <c:numFmt formatCode="General" sourceLinked="1"/>
        <c:majorTickMark val="none"/>
        <c:tickLblPos val="nextTo"/>
        <c:crossAx val="79892864"/>
        <c:crossesAt val="0"/>
        <c:crossBetween val="midCat"/>
        <c:majorUnit val="5"/>
      </c:valAx>
      <c:valAx>
        <c:axId val="79892864"/>
        <c:scaling>
          <c:orientation val="minMax"/>
          <c:max val="50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 sz="1200" i="0"/>
                </a:pPr>
                <a:r>
                  <a:rPr lang="cs-CZ" sz="1200" i="0"/>
                  <a:t>Průtok Q </a:t>
                </a:r>
                <a:r>
                  <a:rPr lang="en-US" sz="1200" i="0"/>
                  <a:t>[m</a:t>
                </a:r>
                <a:r>
                  <a:rPr lang="en-US" sz="1200" i="0" baseline="30000"/>
                  <a:t>3</a:t>
                </a:r>
                <a:r>
                  <a:rPr lang="en-US" sz="1200" i="0" baseline="0"/>
                  <a:t>.</a:t>
                </a:r>
                <a:r>
                  <a:rPr lang="en-US" sz="1200" i="0" baseline="30000"/>
                  <a:t>-1</a:t>
                </a:r>
                <a:r>
                  <a:rPr lang="en-GB" sz="1200" i="0" baseline="0"/>
                  <a:t>]</a:t>
                </a:r>
                <a:endParaRPr lang="cs-CZ" sz="1200" i="0" baseline="0"/>
              </a:p>
            </c:rich>
          </c:tx>
          <c:layout>
            <c:manualLayout>
              <c:xMode val="edge"/>
              <c:yMode val="edge"/>
              <c:x val="1.8832391713747672E-2"/>
              <c:y val="0.43849161327952341"/>
            </c:manualLayout>
          </c:layout>
        </c:title>
        <c:numFmt formatCode="0.00" sourceLinked="1"/>
        <c:majorTickMark val="none"/>
        <c:tickLblPos val="nextTo"/>
        <c:crossAx val="79804672"/>
        <c:crosses val="autoZero"/>
        <c:crossBetween val="midCat"/>
        <c:majorUnit val="2"/>
        <c:minorUnit val="2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/>
              <a:t>Hydrogram</a:t>
            </a:r>
            <a:r>
              <a:rPr lang="cs-CZ" baseline="0"/>
              <a:t> povodňových vln (naše metoda</a:t>
            </a:r>
            <a:r>
              <a:rPr lang="en-US" baseline="0"/>
              <a:t>[</a:t>
            </a:r>
            <a:r>
              <a:rPr lang="cs-CZ" baseline="0"/>
              <a:t>1</a:t>
            </a:r>
            <a:r>
              <a:rPr lang="en-US" baseline="0"/>
              <a:t>]</a:t>
            </a:r>
            <a:r>
              <a:rPr lang="cs-CZ" baseline="0"/>
              <a:t>)</a:t>
            </a:r>
            <a:endParaRPr lang="cs-CZ"/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Dané průtoky</c:v>
          </c:tx>
          <c:marker>
            <c:symbol val="none"/>
          </c:marker>
          <c:xVal>
            <c:numRef>
              <c:f>'Výpočet Martin'!$A$96:$A$132</c:f>
              <c:numCache>
                <c:formatCode>0.0</c:formatCode>
                <c:ptCount val="37"/>
                <c:pt idx="0">
                  <c:v>0</c:v>
                </c:pt>
                <c:pt idx="1">
                  <c:v>2.5</c:v>
                </c:pt>
                <c:pt idx="2">
                  <c:v>5</c:v>
                </c:pt>
                <c:pt idx="3">
                  <c:v>7.5</c:v>
                </c:pt>
                <c:pt idx="4">
                  <c:v>10</c:v>
                </c:pt>
                <c:pt idx="5">
                  <c:v>12.5</c:v>
                </c:pt>
                <c:pt idx="6">
                  <c:v>15</c:v>
                </c:pt>
                <c:pt idx="7">
                  <c:v>17.5</c:v>
                </c:pt>
                <c:pt idx="8">
                  <c:v>20</c:v>
                </c:pt>
                <c:pt idx="9">
                  <c:v>22.5</c:v>
                </c:pt>
                <c:pt idx="10">
                  <c:v>25</c:v>
                </c:pt>
                <c:pt idx="11">
                  <c:v>27.5</c:v>
                </c:pt>
                <c:pt idx="12">
                  <c:v>30</c:v>
                </c:pt>
                <c:pt idx="13">
                  <c:v>32.5</c:v>
                </c:pt>
                <c:pt idx="14">
                  <c:v>35</c:v>
                </c:pt>
                <c:pt idx="15">
                  <c:v>37.5</c:v>
                </c:pt>
                <c:pt idx="16">
                  <c:v>40</c:v>
                </c:pt>
                <c:pt idx="17">
                  <c:v>42.5</c:v>
                </c:pt>
                <c:pt idx="18">
                  <c:v>45</c:v>
                </c:pt>
                <c:pt idx="19">
                  <c:v>47.5</c:v>
                </c:pt>
                <c:pt idx="20">
                  <c:v>50</c:v>
                </c:pt>
                <c:pt idx="21">
                  <c:v>52.5</c:v>
                </c:pt>
                <c:pt idx="22">
                  <c:v>55</c:v>
                </c:pt>
                <c:pt idx="23">
                  <c:v>57.5</c:v>
                </c:pt>
                <c:pt idx="24">
                  <c:v>60</c:v>
                </c:pt>
                <c:pt idx="25">
                  <c:v>62.5</c:v>
                </c:pt>
                <c:pt idx="26">
                  <c:v>65</c:v>
                </c:pt>
                <c:pt idx="27">
                  <c:v>67.5</c:v>
                </c:pt>
                <c:pt idx="28">
                  <c:v>70</c:v>
                </c:pt>
                <c:pt idx="29">
                  <c:v>72.5</c:v>
                </c:pt>
                <c:pt idx="30">
                  <c:v>75</c:v>
                </c:pt>
                <c:pt idx="31">
                  <c:v>77.5</c:v>
                </c:pt>
                <c:pt idx="32">
                  <c:v>80</c:v>
                </c:pt>
                <c:pt idx="33">
                  <c:v>82.5</c:v>
                </c:pt>
                <c:pt idx="34">
                  <c:v>85</c:v>
                </c:pt>
                <c:pt idx="35">
                  <c:v>87.5</c:v>
                </c:pt>
                <c:pt idx="36">
                  <c:v>90</c:v>
                </c:pt>
              </c:numCache>
            </c:numRef>
          </c:xVal>
          <c:yVal>
            <c:numRef>
              <c:f>'Výpočet Martin'!$B$96:$B$132</c:f>
              <c:numCache>
                <c:formatCode>0.00</c:formatCode>
                <c:ptCount val="37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0.25</c:v>
                </c:pt>
                <c:pt idx="5">
                  <c:v>0.28999999999999998</c:v>
                </c:pt>
                <c:pt idx="6">
                  <c:v>1.53</c:v>
                </c:pt>
                <c:pt idx="7">
                  <c:v>6.92</c:v>
                </c:pt>
                <c:pt idx="8">
                  <c:v>17.100000000000001</c:v>
                </c:pt>
                <c:pt idx="9">
                  <c:v>26.9</c:v>
                </c:pt>
                <c:pt idx="10">
                  <c:v>30.6</c:v>
                </c:pt>
                <c:pt idx="11">
                  <c:v>30</c:v>
                </c:pt>
                <c:pt idx="12">
                  <c:v>28.5</c:v>
                </c:pt>
                <c:pt idx="13">
                  <c:v>26.3</c:v>
                </c:pt>
                <c:pt idx="14">
                  <c:v>23.9</c:v>
                </c:pt>
                <c:pt idx="15">
                  <c:v>21.3</c:v>
                </c:pt>
                <c:pt idx="16">
                  <c:v>18.8</c:v>
                </c:pt>
                <c:pt idx="17">
                  <c:v>16.399999999999999</c:v>
                </c:pt>
                <c:pt idx="18">
                  <c:v>14.2</c:v>
                </c:pt>
                <c:pt idx="19">
                  <c:v>12.2</c:v>
                </c:pt>
                <c:pt idx="20">
                  <c:v>10.4</c:v>
                </c:pt>
                <c:pt idx="21">
                  <c:v>8.82</c:v>
                </c:pt>
                <c:pt idx="22">
                  <c:v>7.46</c:v>
                </c:pt>
                <c:pt idx="23">
                  <c:v>6.29</c:v>
                </c:pt>
                <c:pt idx="24">
                  <c:v>5.29</c:v>
                </c:pt>
                <c:pt idx="25">
                  <c:v>4.45</c:v>
                </c:pt>
                <c:pt idx="26">
                  <c:v>3.73</c:v>
                </c:pt>
                <c:pt idx="27">
                  <c:v>3.12</c:v>
                </c:pt>
                <c:pt idx="28">
                  <c:v>2.62</c:v>
                </c:pt>
                <c:pt idx="29">
                  <c:v>2.2000000000000002</c:v>
                </c:pt>
                <c:pt idx="30">
                  <c:v>1.85</c:v>
                </c:pt>
                <c:pt idx="31">
                  <c:v>1.55</c:v>
                </c:pt>
                <c:pt idx="32">
                  <c:v>1.31</c:v>
                </c:pt>
                <c:pt idx="33">
                  <c:v>1.1100000000000001</c:v>
                </c:pt>
                <c:pt idx="34">
                  <c:v>0.95</c:v>
                </c:pt>
                <c:pt idx="35">
                  <c:v>0.81</c:v>
                </c:pt>
                <c:pt idx="36">
                  <c:v>0.7</c:v>
                </c:pt>
              </c:numCache>
            </c:numRef>
          </c:yVal>
          <c:smooth val="1"/>
        </c:ser>
        <c:ser>
          <c:idx val="1"/>
          <c:order val="1"/>
          <c:tx>
            <c:v>Odvozené průtoky</c:v>
          </c:tx>
          <c:marker>
            <c:symbol val="none"/>
          </c:marker>
          <c:xVal>
            <c:numRef>
              <c:f>'Výpočet Martin'!$A$96:$A$132</c:f>
              <c:numCache>
                <c:formatCode>0.0</c:formatCode>
                <c:ptCount val="37"/>
                <c:pt idx="0">
                  <c:v>0</c:v>
                </c:pt>
                <c:pt idx="1">
                  <c:v>2.5</c:v>
                </c:pt>
                <c:pt idx="2">
                  <c:v>5</c:v>
                </c:pt>
                <c:pt idx="3">
                  <c:v>7.5</c:v>
                </c:pt>
                <c:pt idx="4">
                  <c:v>10</c:v>
                </c:pt>
                <c:pt idx="5">
                  <c:v>12.5</c:v>
                </c:pt>
                <c:pt idx="6">
                  <c:v>15</c:v>
                </c:pt>
                <c:pt idx="7">
                  <c:v>17.5</c:v>
                </c:pt>
                <c:pt idx="8">
                  <c:v>20</c:v>
                </c:pt>
                <c:pt idx="9">
                  <c:v>22.5</c:v>
                </c:pt>
                <c:pt idx="10">
                  <c:v>25</c:v>
                </c:pt>
                <c:pt idx="11">
                  <c:v>27.5</c:v>
                </c:pt>
                <c:pt idx="12">
                  <c:v>30</c:v>
                </c:pt>
                <c:pt idx="13">
                  <c:v>32.5</c:v>
                </c:pt>
                <c:pt idx="14">
                  <c:v>35</c:v>
                </c:pt>
                <c:pt idx="15">
                  <c:v>37.5</c:v>
                </c:pt>
                <c:pt idx="16">
                  <c:v>40</c:v>
                </c:pt>
                <c:pt idx="17">
                  <c:v>42.5</c:v>
                </c:pt>
                <c:pt idx="18">
                  <c:v>45</c:v>
                </c:pt>
                <c:pt idx="19">
                  <c:v>47.5</c:v>
                </c:pt>
                <c:pt idx="20">
                  <c:v>50</c:v>
                </c:pt>
                <c:pt idx="21">
                  <c:v>52.5</c:v>
                </c:pt>
                <c:pt idx="22">
                  <c:v>55</c:v>
                </c:pt>
                <c:pt idx="23">
                  <c:v>57.5</c:v>
                </c:pt>
                <c:pt idx="24">
                  <c:v>60</c:v>
                </c:pt>
                <c:pt idx="25">
                  <c:v>62.5</c:v>
                </c:pt>
                <c:pt idx="26">
                  <c:v>65</c:v>
                </c:pt>
                <c:pt idx="27">
                  <c:v>67.5</c:v>
                </c:pt>
                <c:pt idx="28">
                  <c:v>70</c:v>
                </c:pt>
                <c:pt idx="29">
                  <c:v>72.5</c:v>
                </c:pt>
                <c:pt idx="30">
                  <c:v>75</c:v>
                </c:pt>
                <c:pt idx="31">
                  <c:v>77.5</c:v>
                </c:pt>
                <c:pt idx="32">
                  <c:v>80</c:v>
                </c:pt>
                <c:pt idx="33">
                  <c:v>82.5</c:v>
                </c:pt>
                <c:pt idx="34">
                  <c:v>85</c:v>
                </c:pt>
                <c:pt idx="35">
                  <c:v>87.5</c:v>
                </c:pt>
                <c:pt idx="36">
                  <c:v>90</c:v>
                </c:pt>
              </c:numCache>
            </c:numRef>
          </c:xVal>
          <c:yVal>
            <c:numRef>
              <c:f>'Výpočet Martin'!$E$96:$E$132</c:f>
              <c:numCache>
                <c:formatCode>0.000</c:formatCode>
                <c:ptCount val="37"/>
                <c:pt idx="0">
                  <c:v>0.2</c:v>
                </c:pt>
                <c:pt idx="1">
                  <c:v>0.20222222222222222</c:v>
                </c:pt>
                <c:pt idx="2">
                  <c:v>0.20444444444444448</c:v>
                </c:pt>
                <c:pt idx="3">
                  <c:v>0.20666666666666669</c:v>
                </c:pt>
                <c:pt idx="4">
                  <c:v>0.26111111111111113</c:v>
                </c:pt>
                <c:pt idx="5">
                  <c:v>0.30611111111111111</c:v>
                </c:pt>
                <c:pt idx="6">
                  <c:v>1.6319999999999999</c:v>
                </c:pt>
                <c:pt idx="7">
                  <c:v>7.458222222222223</c:v>
                </c:pt>
                <c:pt idx="8">
                  <c:v>18.620000000000005</c:v>
                </c:pt>
                <c:pt idx="9">
                  <c:v>29.59</c:v>
                </c:pt>
                <c:pt idx="10" formatCode="0.00">
                  <c:v>34</c:v>
                </c:pt>
                <c:pt idx="11" formatCode="0.00">
                  <c:v>33.205128205128204</c:v>
                </c:pt>
                <c:pt idx="12" formatCode="0.00">
                  <c:v>31.423076923076927</c:v>
                </c:pt>
                <c:pt idx="13" formatCode="0.00">
                  <c:v>28.885042735042738</c:v>
                </c:pt>
                <c:pt idx="14" formatCode="0.00">
                  <c:v>26.147008547008546</c:v>
                </c:pt>
                <c:pt idx="15" formatCode="0.00">
                  <c:v>23.211538461538463</c:v>
                </c:pt>
                <c:pt idx="16" formatCode="0.00">
                  <c:v>20.406837606837609</c:v>
                </c:pt>
                <c:pt idx="17" formatCode="0.00">
                  <c:v>17.731623931623929</c:v>
                </c:pt>
                <c:pt idx="18" formatCode="0.00">
                  <c:v>15.292307692307691</c:v>
                </c:pt>
                <c:pt idx="19" formatCode="0.00">
                  <c:v>13.086324786324784</c:v>
                </c:pt>
                <c:pt idx="20" formatCode="0.00">
                  <c:v>11.111111111111111</c:v>
                </c:pt>
                <c:pt idx="21" formatCode="0.00">
                  <c:v>9.3853846153846163</c:v>
                </c:pt>
                <c:pt idx="22" formatCode="0.00">
                  <c:v>7.9063247863247863</c:v>
                </c:pt>
                <c:pt idx="23" formatCode="0.00">
                  <c:v>6.6394444444444449</c:v>
                </c:pt>
                <c:pt idx="24" formatCode="0.00">
                  <c:v>5.5612820512820518</c:v>
                </c:pt>
                <c:pt idx="25" formatCode="0.00">
                  <c:v>4.659188034188035</c:v>
                </c:pt>
                <c:pt idx="26" formatCode="0.00">
                  <c:v>3.8894017094017097</c:v>
                </c:pt>
                <c:pt idx="27" formatCode="0.00">
                  <c:v>3.24</c:v>
                </c:pt>
                <c:pt idx="28" formatCode="0.00">
                  <c:v>2.70957264957265</c:v>
                </c:pt>
                <c:pt idx="29" formatCode="0.00">
                  <c:v>2.2658119658119662</c:v>
                </c:pt>
                <c:pt idx="30" formatCode="0.00">
                  <c:v>1.8974358974358974</c:v>
                </c:pt>
                <c:pt idx="31" formatCode="0.00">
                  <c:v>1.583119658119658</c:v>
                </c:pt>
                <c:pt idx="32" formatCode="0.00">
                  <c:v>1.3323931623931624</c:v>
                </c:pt>
                <c:pt idx="33" formatCode="0.00">
                  <c:v>1.1242307692307694</c:v>
                </c:pt>
                <c:pt idx="34" formatCode="0.00">
                  <c:v>0.95811965811965805</c:v>
                </c:pt>
                <c:pt idx="35" formatCode="0.00">
                  <c:v>0.81346153846153846</c:v>
                </c:pt>
                <c:pt idx="36" formatCode="0.00">
                  <c:v>0.7</c:v>
                </c:pt>
              </c:numCache>
            </c:numRef>
          </c:yVal>
          <c:smooth val="1"/>
        </c:ser>
        <c:axId val="90460160"/>
        <c:axId val="90462080"/>
      </c:scatterChart>
      <c:valAx>
        <c:axId val="90460160"/>
        <c:scaling>
          <c:orientation val="minMax"/>
          <c:max val="100"/>
          <c:min val="0"/>
        </c:scaling>
        <c:axPos val="b"/>
        <c:majorGridlines/>
        <c:minorGridlines>
          <c:spPr>
            <a:ln>
              <a:solidFill>
                <a:srgbClr val="4F81BD"/>
              </a:solidFill>
              <a:prstDash val="sysDot"/>
            </a:ln>
          </c:spPr>
        </c:min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Č</a:t>
                </a:r>
                <a:r>
                  <a:rPr lang="cs-CZ" sz="1200"/>
                  <a:t>as</a:t>
                </a:r>
                <a:r>
                  <a:rPr lang="cs-CZ" sz="1200" baseline="0"/>
                  <a:t> t </a:t>
                </a:r>
                <a:r>
                  <a:rPr lang="en-US" sz="1200" baseline="0"/>
                  <a:t>[hod]</a:t>
                </a:r>
                <a:endParaRPr lang="en-US" sz="1200"/>
              </a:p>
            </c:rich>
          </c:tx>
          <c:layout/>
        </c:title>
        <c:numFmt formatCode="0.0" sourceLinked="1"/>
        <c:majorTickMark val="none"/>
        <c:tickLblPos val="nextTo"/>
        <c:crossAx val="90462080"/>
        <c:crossesAt val="0"/>
        <c:crossBetween val="midCat"/>
        <c:majorUnit val="10"/>
      </c:valAx>
      <c:valAx>
        <c:axId val="90462080"/>
        <c:scaling>
          <c:orientation val="minMax"/>
          <c:max val="36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 sz="1200" i="0"/>
                </a:pPr>
                <a:r>
                  <a:rPr lang="cs-CZ" sz="1200" i="0"/>
                  <a:t>Průtok Q </a:t>
                </a:r>
                <a:r>
                  <a:rPr lang="en-US" sz="1200" i="0"/>
                  <a:t>[m</a:t>
                </a:r>
                <a:r>
                  <a:rPr lang="en-US" sz="1200" i="0" baseline="30000"/>
                  <a:t>3</a:t>
                </a:r>
                <a:r>
                  <a:rPr lang="en-US" sz="1200" i="0" baseline="0"/>
                  <a:t>.</a:t>
                </a:r>
                <a:r>
                  <a:rPr lang="en-US" sz="1200" i="0" baseline="30000"/>
                  <a:t>-1</a:t>
                </a:r>
                <a:r>
                  <a:rPr lang="en-GB" sz="1200" i="0" baseline="0"/>
                  <a:t>]</a:t>
                </a:r>
                <a:endParaRPr lang="cs-CZ" sz="1200" i="0" baseline="0"/>
              </a:p>
            </c:rich>
          </c:tx>
          <c:layout>
            <c:manualLayout>
              <c:xMode val="edge"/>
              <c:yMode val="edge"/>
              <c:x val="1.8832391713747679E-2"/>
              <c:y val="0.43849161327952352"/>
            </c:manualLayout>
          </c:layout>
        </c:title>
        <c:numFmt formatCode="0.00" sourceLinked="1"/>
        <c:majorTickMark val="none"/>
        <c:tickLblPos val="nextTo"/>
        <c:crossAx val="90460160"/>
        <c:crosses val="autoZero"/>
        <c:crossBetween val="midCat"/>
        <c:majorUnit val="2"/>
        <c:minorUnit val="2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/>
              <a:t>Hydrogram</a:t>
            </a:r>
            <a:r>
              <a:rPr lang="cs-CZ" baseline="0"/>
              <a:t> povodňových vln (vaše metoda</a:t>
            </a:r>
            <a:r>
              <a:rPr lang="en-US" baseline="0"/>
              <a:t>[2]</a:t>
            </a:r>
            <a:r>
              <a:rPr lang="cs-CZ" baseline="0"/>
              <a:t>)</a:t>
            </a:r>
            <a:endParaRPr lang="cs-CZ"/>
          </a:p>
        </c:rich>
      </c:tx>
    </c:title>
    <c:plotArea>
      <c:layout/>
      <c:scatterChart>
        <c:scatterStyle val="smoothMarker"/>
        <c:ser>
          <c:idx val="0"/>
          <c:order val="0"/>
          <c:tx>
            <c:v>Dané průtoky</c:v>
          </c:tx>
          <c:marker>
            <c:symbol val="none"/>
          </c:marker>
          <c:xVal>
            <c:numRef>
              <c:f>'Výpočet Martin'!$A$96:$A$132</c:f>
              <c:numCache>
                <c:formatCode>0.0</c:formatCode>
                <c:ptCount val="37"/>
                <c:pt idx="0">
                  <c:v>0</c:v>
                </c:pt>
                <c:pt idx="1">
                  <c:v>2.5</c:v>
                </c:pt>
                <c:pt idx="2">
                  <c:v>5</c:v>
                </c:pt>
                <c:pt idx="3">
                  <c:v>7.5</c:v>
                </c:pt>
                <c:pt idx="4">
                  <c:v>10</c:v>
                </c:pt>
                <c:pt idx="5">
                  <c:v>12.5</c:v>
                </c:pt>
                <c:pt idx="6">
                  <c:v>15</c:v>
                </c:pt>
                <c:pt idx="7">
                  <c:v>17.5</c:v>
                </c:pt>
                <c:pt idx="8">
                  <c:v>20</c:v>
                </c:pt>
                <c:pt idx="9">
                  <c:v>22.5</c:v>
                </c:pt>
                <c:pt idx="10">
                  <c:v>25</c:v>
                </c:pt>
                <c:pt idx="11">
                  <c:v>27.5</c:v>
                </c:pt>
                <c:pt idx="12">
                  <c:v>30</c:v>
                </c:pt>
                <c:pt idx="13">
                  <c:v>32.5</c:v>
                </c:pt>
                <c:pt idx="14">
                  <c:v>35</c:v>
                </c:pt>
                <c:pt idx="15">
                  <c:v>37.5</c:v>
                </c:pt>
                <c:pt idx="16">
                  <c:v>40</c:v>
                </c:pt>
                <c:pt idx="17">
                  <c:v>42.5</c:v>
                </c:pt>
                <c:pt idx="18">
                  <c:v>45</c:v>
                </c:pt>
                <c:pt idx="19">
                  <c:v>47.5</c:v>
                </c:pt>
                <c:pt idx="20">
                  <c:v>50</c:v>
                </c:pt>
                <c:pt idx="21">
                  <c:v>52.5</c:v>
                </c:pt>
                <c:pt idx="22">
                  <c:v>55</c:v>
                </c:pt>
                <c:pt idx="23">
                  <c:v>57.5</c:v>
                </c:pt>
                <c:pt idx="24">
                  <c:v>60</c:v>
                </c:pt>
                <c:pt idx="25">
                  <c:v>62.5</c:v>
                </c:pt>
                <c:pt idx="26">
                  <c:v>65</c:v>
                </c:pt>
                <c:pt idx="27">
                  <c:v>67.5</c:v>
                </c:pt>
                <c:pt idx="28">
                  <c:v>70</c:v>
                </c:pt>
                <c:pt idx="29">
                  <c:v>72.5</c:v>
                </c:pt>
                <c:pt idx="30">
                  <c:v>75</c:v>
                </c:pt>
                <c:pt idx="31">
                  <c:v>77.5</c:v>
                </c:pt>
                <c:pt idx="32">
                  <c:v>80</c:v>
                </c:pt>
                <c:pt idx="33">
                  <c:v>82.5</c:v>
                </c:pt>
                <c:pt idx="34">
                  <c:v>85</c:v>
                </c:pt>
                <c:pt idx="35">
                  <c:v>87.5</c:v>
                </c:pt>
                <c:pt idx="36">
                  <c:v>90</c:v>
                </c:pt>
              </c:numCache>
            </c:numRef>
          </c:xVal>
          <c:yVal>
            <c:numRef>
              <c:f>'Výpočet Martin'!$B$96:$B$132</c:f>
              <c:numCache>
                <c:formatCode>0.00</c:formatCode>
                <c:ptCount val="37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0.25</c:v>
                </c:pt>
                <c:pt idx="5">
                  <c:v>0.28999999999999998</c:v>
                </c:pt>
                <c:pt idx="6">
                  <c:v>1.53</c:v>
                </c:pt>
                <c:pt idx="7">
                  <c:v>6.92</c:v>
                </c:pt>
                <c:pt idx="8">
                  <c:v>17.100000000000001</c:v>
                </c:pt>
                <c:pt idx="9">
                  <c:v>26.9</c:v>
                </c:pt>
                <c:pt idx="10">
                  <c:v>30.6</c:v>
                </c:pt>
                <c:pt idx="11">
                  <c:v>30</c:v>
                </c:pt>
                <c:pt idx="12">
                  <c:v>28.5</c:v>
                </c:pt>
                <c:pt idx="13">
                  <c:v>26.3</c:v>
                </c:pt>
                <c:pt idx="14">
                  <c:v>23.9</c:v>
                </c:pt>
                <c:pt idx="15">
                  <c:v>21.3</c:v>
                </c:pt>
                <c:pt idx="16">
                  <c:v>18.8</c:v>
                </c:pt>
                <c:pt idx="17">
                  <c:v>16.399999999999999</c:v>
                </c:pt>
                <c:pt idx="18">
                  <c:v>14.2</c:v>
                </c:pt>
                <c:pt idx="19">
                  <c:v>12.2</c:v>
                </c:pt>
                <c:pt idx="20">
                  <c:v>10.4</c:v>
                </c:pt>
                <c:pt idx="21">
                  <c:v>8.82</c:v>
                </c:pt>
                <c:pt idx="22">
                  <c:v>7.46</c:v>
                </c:pt>
                <c:pt idx="23">
                  <c:v>6.29</c:v>
                </c:pt>
                <c:pt idx="24">
                  <c:v>5.29</c:v>
                </c:pt>
                <c:pt idx="25">
                  <c:v>4.45</c:v>
                </c:pt>
                <c:pt idx="26">
                  <c:v>3.73</c:v>
                </c:pt>
                <c:pt idx="27">
                  <c:v>3.12</c:v>
                </c:pt>
                <c:pt idx="28">
                  <c:v>2.62</c:v>
                </c:pt>
                <c:pt idx="29">
                  <c:v>2.2000000000000002</c:v>
                </c:pt>
                <c:pt idx="30">
                  <c:v>1.85</c:v>
                </c:pt>
                <c:pt idx="31">
                  <c:v>1.55</c:v>
                </c:pt>
                <c:pt idx="32">
                  <c:v>1.31</c:v>
                </c:pt>
                <c:pt idx="33">
                  <c:v>1.1100000000000001</c:v>
                </c:pt>
                <c:pt idx="34">
                  <c:v>0.95</c:v>
                </c:pt>
                <c:pt idx="35">
                  <c:v>0.81</c:v>
                </c:pt>
                <c:pt idx="36">
                  <c:v>0.7</c:v>
                </c:pt>
              </c:numCache>
            </c:numRef>
          </c:yVal>
          <c:smooth val="1"/>
        </c:ser>
        <c:ser>
          <c:idx val="1"/>
          <c:order val="1"/>
          <c:tx>
            <c:v>Odvozené průtoky</c:v>
          </c:tx>
          <c:marker>
            <c:symbol val="none"/>
          </c:marker>
          <c:xVal>
            <c:numRef>
              <c:f>'Výpočet Martin'!$A$96:$A$132</c:f>
              <c:numCache>
                <c:formatCode>0.0</c:formatCode>
                <c:ptCount val="37"/>
                <c:pt idx="0">
                  <c:v>0</c:v>
                </c:pt>
                <c:pt idx="1">
                  <c:v>2.5</c:v>
                </c:pt>
                <c:pt idx="2">
                  <c:v>5</c:v>
                </c:pt>
                <c:pt idx="3">
                  <c:v>7.5</c:v>
                </c:pt>
                <c:pt idx="4">
                  <c:v>10</c:v>
                </c:pt>
                <c:pt idx="5">
                  <c:v>12.5</c:v>
                </c:pt>
                <c:pt idx="6">
                  <c:v>15</c:v>
                </c:pt>
                <c:pt idx="7">
                  <c:v>17.5</c:v>
                </c:pt>
                <c:pt idx="8">
                  <c:v>20</c:v>
                </c:pt>
                <c:pt idx="9">
                  <c:v>22.5</c:v>
                </c:pt>
                <c:pt idx="10">
                  <c:v>25</c:v>
                </c:pt>
                <c:pt idx="11">
                  <c:v>27.5</c:v>
                </c:pt>
                <c:pt idx="12">
                  <c:v>30</c:v>
                </c:pt>
                <c:pt idx="13">
                  <c:v>32.5</c:v>
                </c:pt>
                <c:pt idx="14">
                  <c:v>35</c:v>
                </c:pt>
                <c:pt idx="15">
                  <c:v>37.5</c:v>
                </c:pt>
                <c:pt idx="16">
                  <c:v>40</c:v>
                </c:pt>
                <c:pt idx="17">
                  <c:v>42.5</c:v>
                </c:pt>
                <c:pt idx="18">
                  <c:v>45</c:v>
                </c:pt>
                <c:pt idx="19">
                  <c:v>47.5</c:v>
                </c:pt>
                <c:pt idx="20">
                  <c:v>50</c:v>
                </c:pt>
                <c:pt idx="21">
                  <c:v>52.5</c:v>
                </c:pt>
                <c:pt idx="22">
                  <c:v>55</c:v>
                </c:pt>
                <c:pt idx="23">
                  <c:v>57.5</c:v>
                </c:pt>
                <c:pt idx="24">
                  <c:v>60</c:v>
                </c:pt>
                <c:pt idx="25">
                  <c:v>62.5</c:v>
                </c:pt>
                <c:pt idx="26">
                  <c:v>65</c:v>
                </c:pt>
                <c:pt idx="27">
                  <c:v>67.5</c:v>
                </c:pt>
                <c:pt idx="28">
                  <c:v>70</c:v>
                </c:pt>
                <c:pt idx="29">
                  <c:v>72.5</c:v>
                </c:pt>
                <c:pt idx="30">
                  <c:v>75</c:v>
                </c:pt>
                <c:pt idx="31">
                  <c:v>77.5</c:v>
                </c:pt>
                <c:pt idx="32">
                  <c:v>80</c:v>
                </c:pt>
                <c:pt idx="33">
                  <c:v>82.5</c:v>
                </c:pt>
                <c:pt idx="34">
                  <c:v>85</c:v>
                </c:pt>
                <c:pt idx="35">
                  <c:v>87.5</c:v>
                </c:pt>
                <c:pt idx="36">
                  <c:v>90</c:v>
                </c:pt>
              </c:numCache>
            </c:numRef>
          </c:xVal>
          <c:yVal>
            <c:numRef>
              <c:f>'Výpočet Martin'!$G$96:$G$132</c:f>
              <c:numCache>
                <c:formatCode>#,##0.00</c:formatCode>
                <c:ptCount val="37"/>
                <c:pt idx="0">
                  <c:v>0.22</c:v>
                </c:pt>
                <c:pt idx="1">
                  <c:v>0.22</c:v>
                </c:pt>
                <c:pt idx="2">
                  <c:v>0.22</c:v>
                </c:pt>
                <c:pt idx="3">
                  <c:v>0.22</c:v>
                </c:pt>
                <c:pt idx="4">
                  <c:v>0.28000000000000003</c:v>
                </c:pt>
                <c:pt idx="5">
                  <c:v>0.32</c:v>
                </c:pt>
                <c:pt idx="6">
                  <c:v>1.7</c:v>
                </c:pt>
                <c:pt idx="7">
                  <c:v>7.69</c:v>
                </c:pt>
                <c:pt idx="8">
                  <c:v>19</c:v>
                </c:pt>
                <c:pt idx="9">
                  <c:v>29.89</c:v>
                </c:pt>
                <c:pt idx="10">
                  <c:v>34</c:v>
                </c:pt>
                <c:pt idx="11">
                  <c:v>33.299999999999997</c:v>
                </c:pt>
                <c:pt idx="12">
                  <c:v>31.7</c:v>
                </c:pt>
                <c:pt idx="13">
                  <c:v>29.2</c:v>
                </c:pt>
                <c:pt idx="14">
                  <c:v>26.6</c:v>
                </c:pt>
                <c:pt idx="15">
                  <c:v>23.7</c:v>
                </c:pt>
                <c:pt idx="16">
                  <c:v>20.9</c:v>
                </c:pt>
                <c:pt idx="17">
                  <c:v>18.2</c:v>
                </c:pt>
                <c:pt idx="18">
                  <c:v>15.8</c:v>
                </c:pt>
                <c:pt idx="19">
                  <c:v>13.6</c:v>
                </c:pt>
                <c:pt idx="20">
                  <c:v>11.6</c:v>
                </c:pt>
                <c:pt idx="21">
                  <c:v>9.8000000000000007</c:v>
                </c:pt>
                <c:pt idx="22">
                  <c:v>8.3000000000000007</c:v>
                </c:pt>
                <c:pt idx="23">
                  <c:v>7</c:v>
                </c:pt>
                <c:pt idx="24">
                  <c:v>5.9</c:v>
                </c:pt>
                <c:pt idx="25">
                  <c:v>4.9000000000000004</c:v>
                </c:pt>
                <c:pt idx="26">
                  <c:v>4.0999999999999996</c:v>
                </c:pt>
                <c:pt idx="27">
                  <c:v>3.5</c:v>
                </c:pt>
                <c:pt idx="28">
                  <c:v>2.9</c:v>
                </c:pt>
                <c:pt idx="29">
                  <c:v>2.4</c:v>
                </c:pt>
                <c:pt idx="30">
                  <c:v>2.1</c:v>
                </c:pt>
                <c:pt idx="31">
                  <c:v>1.7</c:v>
                </c:pt>
                <c:pt idx="32">
                  <c:v>1.5</c:v>
                </c:pt>
                <c:pt idx="33">
                  <c:v>1.2</c:v>
                </c:pt>
                <c:pt idx="34">
                  <c:v>1.1000000000000001</c:v>
                </c:pt>
                <c:pt idx="35">
                  <c:v>0.9</c:v>
                </c:pt>
                <c:pt idx="36">
                  <c:v>0.8</c:v>
                </c:pt>
              </c:numCache>
            </c:numRef>
          </c:yVal>
          <c:smooth val="1"/>
        </c:ser>
        <c:axId val="90471040"/>
        <c:axId val="90493696"/>
      </c:scatterChart>
      <c:valAx>
        <c:axId val="90471040"/>
        <c:scaling>
          <c:orientation val="minMax"/>
          <c:max val="100"/>
          <c:min val="0"/>
        </c:scaling>
        <c:axPos val="b"/>
        <c:majorGridlines/>
        <c:minorGridlines>
          <c:spPr>
            <a:ln>
              <a:solidFill>
                <a:srgbClr val="4F81BD"/>
              </a:solidFill>
              <a:prstDash val="sysDot"/>
            </a:ln>
          </c:spPr>
        </c:min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Č</a:t>
                </a:r>
                <a:r>
                  <a:rPr lang="cs-CZ" sz="1200"/>
                  <a:t>as</a:t>
                </a:r>
                <a:r>
                  <a:rPr lang="cs-CZ" sz="1200" baseline="0"/>
                  <a:t> t </a:t>
                </a:r>
                <a:r>
                  <a:rPr lang="en-US" sz="1200" baseline="0"/>
                  <a:t>[hod]</a:t>
                </a:r>
                <a:endParaRPr lang="en-US" sz="1200"/>
              </a:p>
            </c:rich>
          </c:tx>
        </c:title>
        <c:numFmt formatCode="0.0" sourceLinked="1"/>
        <c:majorTickMark val="none"/>
        <c:tickLblPos val="nextTo"/>
        <c:crossAx val="90493696"/>
        <c:crossesAt val="0"/>
        <c:crossBetween val="midCat"/>
        <c:majorUnit val="10"/>
      </c:valAx>
      <c:valAx>
        <c:axId val="90493696"/>
        <c:scaling>
          <c:orientation val="minMax"/>
          <c:max val="36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 sz="1200" i="0"/>
                </a:pPr>
                <a:r>
                  <a:rPr lang="cs-CZ" sz="1200" i="0"/>
                  <a:t>Průtok Q </a:t>
                </a:r>
                <a:r>
                  <a:rPr lang="en-US" sz="1200" i="0"/>
                  <a:t>[m</a:t>
                </a:r>
                <a:r>
                  <a:rPr lang="en-US" sz="1200" i="0" baseline="30000"/>
                  <a:t>3</a:t>
                </a:r>
                <a:r>
                  <a:rPr lang="en-US" sz="1200" i="0" baseline="0"/>
                  <a:t>.</a:t>
                </a:r>
                <a:r>
                  <a:rPr lang="en-US" sz="1200" i="0" baseline="30000"/>
                  <a:t>-1</a:t>
                </a:r>
                <a:r>
                  <a:rPr lang="en-GB" sz="1200" i="0" baseline="0"/>
                  <a:t>]</a:t>
                </a:r>
                <a:endParaRPr lang="cs-CZ" sz="1200" i="0" baseline="0"/>
              </a:p>
            </c:rich>
          </c:tx>
          <c:layout>
            <c:manualLayout>
              <c:xMode val="edge"/>
              <c:yMode val="edge"/>
              <c:x val="1.8832391713747686E-2"/>
              <c:y val="0.43849161327952363"/>
            </c:manualLayout>
          </c:layout>
        </c:title>
        <c:numFmt formatCode="0.00" sourceLinked="1"/>
        <c:majorTickMark val="none"/>
        <c:tickLblPos val="nextTo"/>
        <c:crossAx val="90471040"/>
        <c:crosses val="autoZero"/>
        <c:crossBetween val="midCat"/>
        <c:majorUnit val="2"/>
        <c:minorUnit val="2"/>
      </c:valAx>
    </c:plotArea>
    <c:legend>
      <c:legendPos val="r"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/>
              <a:t>Hydrogram</a:t>
            </a:r>
            <a:r>
              <a:rPr lang="cs-CZ" baseline="0"/>
              <a:t> povodňových vln</a:t>
            </a:r>
            <a:endParaRPr lang="cs-CZ"/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PV100</c:v>
          </c:tx>
          <c:marker>
            <c:symbol val="none"/>
          </c:marker>
          <c:xVal>
            <c:numRef>
              <c:f>Odvození!$A$11:$A$83</c:f>
              <c:numCache>
                <c:formatCode>General</c:formatCode>
                <c:ptCount val="7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</c:numCache>
            </c:numRef>
          </c:xVal>
          <c:yVal>
            <c:numRef>
              <c:f>Odvození!$B$11:$B$83</c:f>
              <c:numCache>
                <c:formatCode>0.00</c:formatCode>
                <c:ptCount val="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0.01</c:v>
                </c:pt>
                <c:pt idx="6">
                  <c:v>0.08</c:v>
                </c:pt>
                <c:pt idx="7">
                  <c:v>0.39</c:v>
                </c:pt>
                <c:pt idx="8">
                  <c:v>1.23</c:v>
                </c:pt>
                <c:pt idx="9">
                  <c:v>2.91</c:v>
                </c:pt>
                <c:pt idx="10">
                  <c:v>5.57</c:v>
                </c:pt>
                <c:pt idx="11">
                  <c:v>9.16</c:v>
                </c:pt>
                <c:pt idx="12">
                  <c:v>13.4</c:v>
                </c:pt>
                <c:pt idx="13">
                  <c:v>18.100000000000001</c:v>
                </c:pt>
                <c:pt idx="14">
                  <c:v>22.6</c:v>
                </c:pt>
                <c:pt idx="15">
                  <c:v>26.9</c:v>
                </c:pt>
                <c:pt idx="16">
                  <c:v>30.5</c:v>
                </c:pt>
                <c:pt idx="17">
                  <c:v>33.299999999999997</c:v>
                </c:pt>
                <c:pt idx="18">
                  <c:v>35.299999999999997</c:v>
                </c:pt>
                <c:pt idx="19">
                  <c:v>36.4</c:v>
                </c:pt>
                <c:pt idx="20">
                  <c:v>36.799999999999997</c:v>
                </c:pt>
                <c:pt idx="21">
                  <c:v>36.5</c:v>
                </c:pt>
                <c:pt idx="22">
                  <c:v>35.6</c:v>
                </c:pt>
                <c:pt idx="23">
                  <c:v>34.200000000000003</c:v>
                </c:pt>
                <c:pt idx="24">
                  <c:v>32.4</c:v>
                </c:pt>
                <c:pt idx="25">
                  <c:v>30.5</c:v>
                </c:pt>
                <c:pt idx="26">
                  <c:v>28.3</c:v>
                </c:pt>
                <c:pt idx="27">
                  <c:v>26.1</c:v>
                </c:pt>
                <c:pt idx="28">
                  <c:v>23.9</c:v>
                </c:pt>
                <c:pt idx="29">
                  <c:v>21.7</c:v>
                </c:pt>
                <c:pt idx="30">
                  <c:v>19.600000000000001</c:v>
                </c:pt>
                <c:pt idx="31">
                  <c:v>17.600000000000001</c:v>
                </c:pt>
                <c:pt idx="32">
                  <c:v>15.7</c:v>
                </c:pt>
                <c:pt idx="33">
                  <c:v>14</c:v>
                </c:pt>
                <c:pt idx="34">
                  <c:v>12.4</c:v>
                </c:pt>
                <c:pt idx="35">
                  <c:v>10.9</c:v>
                </c:pt>
                <c:pt idx="36">
                  <c:v>9.6199999999999992</c:v>
                </c:pt>
                <c:pt idx="37">
                  <c:v>8.43</c:v>
                </c:pt>
                <c:pt idx="38">
                  <c:v>7.37</c:v>
                </c:pt>
                <c:pt idx="39">
                  <c:v>6.43</c:v>
                </c:pt>
                <c:pt idx="40">
                  <c:v>5.6</c:v>
                </c:pt>
                <c:pt idx="41">
                  <c:v>4.8600000000000003</c:v>
                </c:pt>
                <c:pt idx="42">
                  <c:v>4.22</c:v>
                </c:pt>
                <c:pt idx="43">
                  <c:v>3.66</c:v>
                </c:pt>
                <c:pt idx="44">
                  <c:v>3.17</c:v>
                </c:pt>
                <c:pt idx="45">
                  <c:v>2.74</c:v>
                </c:pt>
                <c:pt idx="46">
                  <c:v>2.38</c:v>
                </c:pt>
                <c:pt idx="47">
                  <c:v>2.06</c:v>
                </c:pt>
                <c:pt idx="48">
                  <c:v>1.79</c:v>
                </c:pt>
                <c:pt idx="49">
                  <c:v>1.56</c:v>
                </c:pt>
                <c:pt idx="50">
                  <c:v>1.36</c:v>
                </c:pt>
                <c:pt idx="51">
                  <c:v>1.19</c:v>
                </c:pt>
                <c:pt idx="52">
                  <c:v>1.04</c:v>
                </c:pt>
                <c:pt idx="53">
                  <c:v>0.92</c:v>
                </c:pt>
                <c:pt idx="54">
                  <c:v>0.82</c:v>
                </c:pt>
                <c:pt idx="55">
                  <c:v>0.73</c:v>
                </c:pt>
                <c:pt idx="56">
                  <c:v>0.65</c:v>
                </c:pt>
                <c:pt idx="57">
                  <c:v>0.57999999999999996</c:v>
                </c:pt>
                <c:pt idx="58">
                  <c:v>0.53</c:v>
                </c:pt>
                <c:pt idx="59">
                  <c:v>0.48</c:v>
                </c:pt>
                <c:pt idx="60">
                  <c:v>0.44</c:v>
                </c:pt>
                <c:pt idx="61">
                  <c:v>0.4</c:v>
                </c:pt>
                <c:pt idx="62">
                  <c:v>0.34</c:v>
                </c:pt>
                <c:pt idx="63">
                  <c:v>0.25</c:v>
                </c:pt>
                <c:pt idx="64">
                  <c:v>0.17</c:v>
                </c:pt>
                <c:pt idx="65">
                  <c:v>0.12</c:v>
                </c:pt>
                <c:pt idx="66">
                  <c:v>0.09</c:v>
                </c:pt>
                <c:pt idx="67">
                  <c:v>7.0000000000000007E-2</c:v>
                </c:pt>
                <c:pt idx="68">
                  <c:v>0.06</c:v>
                </c:pt>
                <c:pt idx="69">
                  <c:v>0.05</c:v>
                </c:pt>
                <c:pt idx="70">
                  <c:v>0.04</c:v>
                </c:pt>
                <c:pt idx="71">
                  <c:v>0.04</c:v>
                </c:pt>
                <c:pt idx="72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v>PV1000</c:v>
          </c:tx>
          <c:marker>
            <c:symbol val="none"/>
          </c:marker>
          <c:xVal>
            <c:numRef>
              <c:f>Odvození!$A$11:$A$83</c:f>
              <c:numCache>
                <c:formatCode>General</c:formatCode>
                <c:ptCount val="7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</c:numCache>
            </c:numRef>
          </c:xVal>
          <c:yVal>
            <c:numRef>
              <c:f>Odvození!$E$11:$E$83</c:f>
              <c:numCache>
                <c:formatCode>0.00</c:formatCode>
                <c:ptCount val="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1.0686141304347828E-2</c:v>
                </c:pt>
                <c:pt idx="6">
                  <c:v>8.6586956521739145E-2</c:v>
                </c:pt>
                <c:pt idx="7">
                  <c:v>0.42746331521739134</c:v>
                </c:pt>
                <c:pt idx="8">
                  <c:v>1.3650326086956523</c:v>
                </c:pt>
                <c:pt idx="9">
                  <c:v>3.2694008152173919</c:v>
                </c:pt>
                <c:pt idx="10">
                  <c:v>6.3343614130434798</c:v>
                </c:pt>
                <c:pt idx="11">
                  <c:v>10.542711956521742</c:v>
                </c:pt>
                <c:pt idx="12">
                  <c:v>15.606630434782611</c:v>
                </c:pt>
                <c:pt idx="13">
                  <c:v>21.328980978260876</c:v>
                </c:pt>
                <c:pt idx="14">
                  <c:v>26.94190217391305</c:v>
                </c:pt>
                <c:pt idx="15">
                  <c:v>32.437160326086961</c:v>
                </c:pt>
                <c:pt idx="16">
                  <c:v>37.196739130434786</c:v>
                </c:pt>
                <c:pt idx="17">
                  <c:v>41.068491847826095</c:v>
                </c:pt>
                <c:pt idx="18">
                  <c:v>44.019483695652177</c:v>
                </c:pt>
                <c:pt idx="19">
                  <c:v>45.890706521739141</c:v>
                </c:pt>
                <c:pt idx="20">
                  <c:v>46.9</c:v>
                </c:pt>
                <c:pt idx="21">
                  <c:v>46.325015677257539</c:v>
                </c:pt>
                <c:pt idx="22">
                  <c:v>44.994857859531784</c:v>
                </c:pt>
                <c:pt idx="23">
                  <c:v>43.04488921404684</c:v>
                </c:pt>
                <c:pt idx="24">
                  <c:v>40.608361204013391</c:v>
                </c:pt>
                <c:pt idx="25">
                  <c:v>38.066027382943155</c:v>
                </c:pt>
                <c:pt idx="26">
                  <c:v>35.170913461538476</c:v>
                </c:pt>
                <c:pt idx="27">
                  <c:v>32.299022784280943</c:v>
                </c:pt>
                <c:pt idx="28">
                  <c:v>29.450355351170572</c:v>
                </c:pt>
                <c:pt idx="29">
                  <c:v>26.624911162207368</c:v>
                </c:pt>
                <c:pt idx="30">
                  <c:v>23.944857859531783</c:v>
                </c:pt>
                <c:pt idx="31">
                  <c:v>21.408612040133786</c:v>
                </c:pt>
                <c:pt idx="32">
                  <c:v>19.014590301003349</c:v>
                </c:pt>
                <c:pt idx="33">
                  <c:v>16.881793478260875</c:v>
                </c:pt>
                <c:pt idx="34">
                  <c:v>14.886998327759201</c:v>
                </c:pt>
                <c:pt idx="35">
                  <c:v>13.028621446488296</c:v>
                </c:pt>
                <c:pt idx="36">
                  <c:v>11.44788043478261</c:v>
                </c:pt>
                <c:pt idx="37">
                  <c:v>9.9872768603678956</c:v>
                </c:pt>
                <c:pt idx="38">
                  <c:v>8.692563754180604</c:v>
                </c:pt>
                <c:pt idx="39">
                  <c:v>7.5499409489966567</c:v>
                </c:pt>
                <c:pt idx="40">
                  <c:v>6.5458193979933119</c:v>
                </c:pt>
                <c:pt idx="41">
                  <c:v>5.6551849916387971</c:v>
                </c:pt>
                <c:pt idx="42">
                  <c:v>4.8881960702341143</c:v>
                </c:pt>
                <c:pt idx="43">
                  <c:v>4.220207984949834</c:v>
                </c:pt>
                <c:pt idx="44">
                  <c:v>3.6384761705685627</c:v>
                </c:pt>
                <c:pt idx="45">
                  <c:v>3.1304671822742485</c:v>
                </c:pt>
                <c:pt idx="46">
                  <c:v>2.7066032608695654</c:v>
                </c:pt>
                <c:pt idx="47">
                  <c:v>2.3318175167224084</c:v>
                </c:pt>
                <c:pt idx="48">
                  <c:v>2.0167433110367896</c:v>
                </c:pt>
                <c:pt idx="49">
                  <c:v>1.7493750000000001</c:v>
                </c:pt>
                <c:pt idx="50">
                  <c:v>1.5179180602006694</c:v>
                </c:pt>
                <c:pt idx="51">
                  <c:v>1.3218974707357862</c:v>
                </c:pt>
                <c:pt idx="52">
                  <c:v>1.1497826086956524</c:v>
                </c:pt>
                <c:pt idx="53">
                  <c:v>1.0122596153846155</c:v>
                </c:pt>
                <c:pt idx="54">
                  <c:v>0.89790342809364554</c:v>
                </c:pt>
                <c:pt idx="55">
                  <c:v>0.79550010451505015</c:v>
                </c:pt>
                <c:pt idx="56">
                  <c:v>0.70489130434782621</c:v>
                </c:pt>
                <c:pt idx="57">
                  <c:v>0.62591868729097</c:v>
                </c:pt>
                <c:pt idx="58">
                  <c:v>0.56916283444816063</c:v>
                </c:pt>
                <c:pt idx="59">
                  <c:v>0.51293478260869563</c:v>
                </c:pt>
                <c:pt idx="60">
                  <c:v>0.46786789297658865</c:v>
                </c:pt>
                <c:pt idx="61">
                  <c:v>0.42322324414715723</c:v>
                </c:pt>
                <c:pt idx="62">
                  <c:v>0.35794523411371237</c:v>
                </c:pt>
                <c:pt idx="63">
                  <c:v>0.26187552257525082</c:v>
                </c:pt>
                <c:pt idx="64">
                  <c:v>0.17717809364548498</c:v>
                </c:pt>
                <c:pt idx="65">
                  <c:v>0.12443352842809365</c:v>
                </c:pt>
                <c:pt idx="66">
                  <c:v>9.2850125418060203E-2</c:v>
                </c:pt>
                <c:pt idx="67">
                  <c:v>7.1847303511705693E-2</c:v>
                </c:pt>
                <c:pt idx="68">
                  <c:v>6.1266722408026747E-2</c:v>
                </c:pt>
                <c:pt idx="69">
                  <c:v>5.0791701505016731E-2</c:v>
                </c:pt>
                <c:pt idx="70">
                  <c:v>4.0422240802675591E-2</c:v>
                </c:pt>
                <c:pt idx="71">
                  <c:v>4.0211120401337792E-2</c:v>
                </c:pt>
                <c:pt idx="72">
                  <c:v>0</c:v>
                </c:pt>
              </c:numCache>
            </c:numRef>
          </c:yVal>
          <c:smooth val="1"/>
        </c:ser>
        <c:axId val="76372608"/>
        <c:axId val="78230272"/>
      </c:scatterChart>
      <c:valAx>
        <c:axId val="76372608"/>
        <c:scaling>
          <c:orientation val="minMax"/>
          <c:max val="80"/>
          <c:min val="0"/>
        </c:scaling>
        <c:axPos val="b"/>
        <c:majorGridlines/>
        <c:minorGridlines>
          <c:spPr>
            <a:ln>
              <a:solidFill>
                <a:srgbClr val="4F81BD"/>
              </a:solidFill>
              <a:prstDash val="sysDot"/>
            </a:ln>
          </c:spPr>
        </c:min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Č</a:t>
                </a:r>
                <a:r>
                  <a:rPr lang="cs-CZ" sz="1200"/>
                  <a:t>as</a:t>
                </a:r>
                <a:r>
                  <a:rPr lang="cs-CZ" sz="1200" baseline="0"/>
                  <a:t> t </a:t>
                </a:r>
                <a:r>
                  <a:rPr lang="en-US" sz="1200" baseline="0"/>
                  <a:t>[hod]</a:t>
                </a:r>
                <a:endParaRPr lang="en-US" sz="1200"/>
              </a:p>
            </c:rich>
          </c:tx>
          <c:layout/>
        </c:title>
        <c:numFmt formatCode="General" sourceLinked="1"/>
        <c:majorTickMark val="none"/>
        <c:tickLblPos val="nextTo"/>
        <c:crossAx val="78230272"/>
        <c:crossesAt val="0"/>
        <c:crossBetween val="midCat"/>
        <c:majorUnit val="5"/>
      </c:valAx>
      <c:valAx>
        <c:axId val="78230272"/>
        <c:scaling>
          <c:orientation val="minMax"/>
          <c:max val="50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 sz="1200" i="0"/>
                </a:pPr>
                <a:r>
                  <a:rPr lang="cs-CZ" sz="1200" i="0"/>
                  <a:t>Průtok Q </a:t>
                </a:r>
                <a:r>
                  <a:rPr lang="en-US" sz="1200" i="0"/>
                  <a:t>[m</a:t>
                </a:r>
                <a:r>
                  <a:rPr lang="en-US" sz="1200" i="0" baseline="30000"/>
                  <a:t>3</a:t>
                </a:r>
                <a:r>
                  <a:rPr lang="en-US" sz="1200" i="0" baseline="0"/>
                  <a:t>.</a:t>
                </a:r>
                <a:r>
                  <a:rPr lang="en-US" sz="1200" i="0" baseline="30000"/>
                  <a:t>-1</a:t>
                </a:r>
                <a:r>
                  <a:rPr lang="en-GB" sz="1200" i="0" baseline="0"/>
                  <a:t>]</a:t>
                </a:r>
                <a:endParaRPr lang="cs-CZ" sz="1200" i="0" baseline="0"/>
              </a:p>
            </c:rich>
          </c:tx>
          <c:layout>
            <c:manualLayout>
              <c:xMode val="edge"/>
              <c:yMode val="edge"/>
              <c:x val="1.8832391713747669E-2"/>
              <c:y val="0.43849161327952335"/>
            </c:manualLayout>
          </c:layout>
        </c:title>
        <c:numFmt formatCode="0.00" sourceLinked="1"/>
        <c:majorTickMark val="none"/>
        <c:tickLblPos val="nextTo"/>
        <c:crossAx val="76372608"/>
        <c:crosses val="autoZero"/>
        <c:crossBetween val="midCat"/>
        <c:majorUnit val="2"/>
        <c:minorUnit val="2"/>
      </c:valAx>
    </c:plotArea>
    <c:legend>
      <c:legendPos val="r"/>
      <c:layout/>
    </c:legend>
    <c:plotVisOnly val="1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/>
              <a:t>Hydrogram</a:t>
            </a:r>
            <a:r>
              <a:rPr lang="cs-CZ" baseline="0"/>
              <a:t> povodňových vln (naše metoda</a:t>
            </a:r>
            <a:r>
              <a:rPr lang="en-US" baseline="0"/>
              <a:t>[</a:t>
            </a:r>
            <a:r>
              <a:rPr lang="cs-CZ" baseline="0"/>
              <a:t>1</a:t>
            </a:r>
            <a:r>
              <a:rPr lang="en-US" baseline="0"/>
              <a:t>]</a:t>
            </a:r>
            <a:r>
              <a:rPr lang="cs-CZ" baseline="0"/>
              <a:t>)</a:t>
            </a:r>
            <a:endParaRPr lang="cs-CZ"/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Dané průtoky</c:v>
          </c:tx>
          <c:marker>
            <c:symbol val="none"/>
          </c:marker>
          <c:xVal>
            <c:numRef>
              <c:f>porovnání!$A$9:$A$45</c:f>
              <c:numCache>
                <c:formatCode>0.0</c:formatCode>
                <c:ptCount val="37"/>
                <c:pt idx="0">
                  <c:v>0</c:v>
                </c:pt>
                <c:pt idx="1">
                  <c:v>2.5</c:v>
                </c:pt>
                <c:pt idx="2">
                  <c:v>5</c:v>
                </c:pt>
                <c:pt idx="3">
                  <c:v>7.5</c:v>
                </c:pt>
                <c:pt idx="4">
                  <c:v>10</c:v>
                </c:pt>
                <c:pt idx="5">
                  <c:v>12.5</c:v>
                </c:pt>
                <c:pt idx="6">
                  <c:v>15</c:v>
                </c:pt>
                <c:pt idx="7">
                  <c:v>17.5</c:v>
                </c:pt>
                <c:pt idx="8">
                  <c:v>20</c:v>
                </c:pt>
                <c:pt idx="9">
                  <c:v>22.5</c:v>
                </c:pt>
                <c:pt idx="10">
                  <c:v>25</c:v>
                </c:pt>
                <c:pt idx="11">
                  <c:v>27.5</c:v>
                </c:pt>
                <c:pt idx="12">
                  <c:v>30</c:v>
                </c:pt>
                <c:pt idx="13">
                  <c:v>32.5</c:v>
                </c:pt>
                <c:pt idx="14">
                  <c:v>35</c:v>
                </c:pt>
                <c:pt idx="15">
                  <c:v>37.5</c:v>
                </c:pt>
                <c:pt idx="16">
                  <c:v>40</c:v>
                </c:pt>
                <c:pt idx="17">
                  <c:v>42.5</c:v>
                </c:pt>
                <c:pt idx="18">
                  <c:v>45</c:v>
                </c:pt>
                <c:pt idx="19">
                  <c:v>47.5</c:v>
                </c:pt>
                <c:pt idx="20">
                  <c:v>50</c:v>
                </c:pt>
                <c:pt idx="21">
                  <c:v>52.5</c:v>
                </c:pt>
                <c:pt idx="22">
                  <c:v>55</c:v>
                </c:pt>
                <c:pt idx="23">
                  <c:v>57.5</c:v>
                </c:pt>
                <c:pt idx="24">
                  <c:v>60</c:v>
                </c:pt>
                <c:pt idx="25">
                  <c:v>62.5</c:v>
                </c:pt>
                <c:pt idx="26">
                  <c:v>65</c:v>
                </c:pt>
                <c:pt idx="27">
                  <c:v>67.5</c:v>
                </c:pt>
                <c:pt idx="28">
                  <c:v>70</c:v>
                </c:pt>
                <c:pt idx="29">
                  <c:v>72.5</c:v>
                </c:pt>
                <c:pt idx="30">
                  <c:v>75</c:v>
                </c:pt>
                <c:pt idx="31">
                  <c:v>77.5</c:v>
                </c:pt>
                <c:pt idx="32">
                  <c:v>80</c:v>
                </c:pt>
                <c:pt idx="33">
                  <c:v>82.5</c:v>
                </c:pt>
                <c:pt idx="34">
                  <c:v>85</c:v>
                </c:pt>
                <c:pt idx="35">
                  <c:v>87.5</c:v>
                </c:pt>
                <c:pt idx="36">
                  <c:v>90</c:v>
                </c:pt>
              </c:numCache>
            </c:numRef>
          </c:xVal>
          <c:yVal>
            <c:numRef>
              <c:f>porovnání!$B$9:$B$45</c:f>
              <c:numCache>
                <c:formatCode>0.00</c:formatCode>
                <c:ptCount val="37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0.25</c:v>
                </c:pt>
                <c:pt idx="5">
                  <c:v>0.28999999999999998</c:v>
                </c:pt>
                <c:pt idx="6">
                  <c:v>1.53</c:v>
                </c:pt>
                <c:pt idx="7">
                  <c:v>6.92</c:v>
                </c:pt>
                <c:pt idx="8">
                  <c:v>17.100000000000001</c:v>
                </c:pt>
                <c:pt idx="9">
                  <c:v>26.9</c:v>
                </c:pt>
                <c:pt idx="10">
                  <c:v>30.6</c:v>
                </c:pt>
                <c:pt idx="11">
                  <c:v>30</c:v>
                </c:pt>
                <c:pt idx="12">
                  <c:v>28.5</c:v>
                </c:pt>
                <c:pt idx="13">
                  <c:v>26.3</c:v>
                </c:pt>
                <c:pt idx="14">
                  <c:v>23.9</c:v>
                </c:pt>
                <c:pt idx="15">
                  <c:v>21.3</c:v>
                </c:pt>
                <c:pt idx="16">
                  <c:v>18.8</c:v>
                </c:pt>
                <c:pt idx="17">
                  <c:v>16.399999999999999</c:v>
                </c:pt>
                <c:pt idx="18">
                  <c:v>14.2</c:v>
                </c:pt>
                <c:pt idx="19">
                  <c:v>12.2</c:v>
                </c:pt>
                <c:pt idx="20">
                  <c:v>10.4</c:v>
                </c:pt>
                <c:pt idx="21">
                  <c:v>8.82</c:v>
                </c:pt>
                <c:pt idx="22">
                  <c:v>7.46</c:v>
                </c:pt>
                <c:pt idx="23">
                  <c:v>6.29</c:v>
                </c:pt>
                <c:pt idx="24">
                  <c:v>5.29</c:v>
                </c:pt>
                <c:pt idx="25">
                  <c:v>4.45</c:v>
                </c:pt>
                <c:pt idx="26">
                  <c:v>3.73</c:v>
                </c:pt>
                <c:pt idx="27">
                  <c:v>3.12</c:v>
                </c:pt>
                <c:pt idx="28">
                  <c:v>2.62</c:v>
                </c:pt>
                <c:pt idx="29">
                  <c:v>2.2000000000000002</c:v>
                </c:pt>
                <c:pt idx="30">
                  <c:v>1.85</c:v>
                </c:pt>
                <c:pt idx="31">
                  <c:v>1.55</c:v>
                </c:pt>
                <c:pt idx="32">
                  <c:v>1.31</c:v>
                </c:pt>
                <c:pt idx="33">
                  <c:v>1.1100000000000001</c:v>
                </c:pt>
                <c:pt idx="34">
                  <c:v>0.95</c:v>
                </c:pt>
                <c:pt idx="35">
                  <c:v>0.81</c:v>
                </c:pt>
                <c:pt idx="36">
                  <c:v>0.7</c:v>
                </c:pt>
              </c:numCache>
            </c:numRef>
          </c:yVal>
          <c:smooth val="1"/>
        </c:ser>
        <c:ser>
          <c:idx val="1"/>
          <c:order val="1"/>
          <c:tx>
            <c:v>Odvozené průtoky</c:v>
          </c:tx>
          <c:marker>
            <c:symbol val="none"/>
          </c:marker>
          <c:xVal>
            <c:numRef>
              <c:f>porovnání!$A$9:$A$45</c:f>
              <c:numCache>
                <c:formatCode>0.0</c:formatCode>
                <c:ptCount val="37"/>
                <c:pt idx="0">
                  <c:v>0</c:v>
                </c:pt>
                <c:pt idx="1">
                  <c:v>2.5</c:v>
                </c:pt>
                <c:pt idx="2">
                  <c:v>5</c:v>
                </c:pt>
                <c:pt idx="3">
                  <c:v>7.5</c:v>
                </c:pt>
                <c:pt idx="4">
                  <c:v>10</c:v>
                </c:pt>
                <c:pt idx="5">
                  <c:v>12.5</c:v>
                </c:pt>
                <c:pt idx="6">
                  <c:v>15</c:v>
                </c:pt>
                <c:pt idx="7">
                  <c:v>17.5</c:v>
                </c:pt>
                <c:pt idx="8">
                  <c:v>20</c:v>
                </c:pt>
                <c:pt idx="9">
                  <c:v>22.5</c:v>
                </c:pt>
                <c:pt idx="10">
                  <c:v>25</c:v>
                </c:pt>
                <c:pt idx="11">
                  <c:v>27.5</c:v>
                </c:pt>
                <c:pt idx="12">
                  <c:v>30</c:v>
                </c:pt>
                <c:pt idx="13">
                  <c:v>32.5</c:v>
                </c:pt>
                <c:pt idx="14">
                  <c:v>35</c:v>
                </c:pt>
                <c:pt idx="15">
                  <c:v>37.5</c:v>
                </c:pt>
                <c:pt idx="16">
                  <c:v>40</c:v>
                </c:pt>
                <c:pt idx="17">
                  <c:v>42.5</c:v>
                </c:pt>
                <c:pt idx="18">
                  <c:v>45</c:v>
                </c:pt>
                <c:pt idx="19">
                  <c:v>47.5</c:v>
                </c:pt>
                <c:pt idx="20">
                  <c:v>50</c:v>
                </c:pt>
                <c:pt idx="21">
                  <c:v>52.5</c:v>
                </c:pt>
                <c:pt idx="22">
                  <c:v>55</c:v>
                </c:pt>
                <c:pt idx="23">
                  <c:v>57.5</c:v>
                </c:pt>
                <c:pt idx="24">
                  <c:v>60</c:v>
                </c:pt>
                <c:pt idx="25">
                  <c:v>62.5</c:v>
                </c:pt>
                <c:pt idx="26">
                  <c:v>65</c:v>
                </c:pt>
                <c:pt idx="27">
                  <c:v>67.5</c:v>
                </c:pt>
                <c:pt idx="28">
                  <c:v>70</c:v>
                </c:pt>
                <c:pt idx="29">
                  <c:v>72.5</c:v>
                </c:pt>
                <c:pt idx="30">
                  <c:v>75</c:v>
                </c:pt>
                <c:pt idx="31">
                  <c:v>77.5</c:v>
                </c:pt>
                <c:pt idx="32">
                  <c:v>80</c:v>
                </c:pt>
                <c:pt idx="33">
                  <c:v>82.5</c:v>
                </c:pt>
                <c:pt idx="34">
                  <c:v>85</c:v>
                </c:pt>
                <c:pt idx="35">
                  <c:v>87.5</c:v>
                </c:pt>
                <c:pt idx="36">
                  <c:v>90</c:v>
                </c:pt>
              </c:numCache>
            </c:numRef>
          </c:xVal>
          <c:yVal>
            <c:numRef>
              <c:f>porovnání!$E$9:$E$45</c:f>
              <c:numCache>
                <c:formatCode>0.000</c:formatCode>
                <c:ptCount val="37"/>
                <c:pt idx="0">
                  <c:v>0.2</c:v>
                </c:pt>
                <c:pt idx="1">
                  <c:v>0.20222222222222222</c:v>
                </c:pt>
                <c:pt idx="2">
                  <c:v>0.20444444444444448</c:v>
                </c:pt>
                <c:pt idx="3">
                  <c:v>0.20666666666666669</c:v>
                </c:pt>
                <c:pt idx="4">
                  <c:v>0.26111111111111113</c:v>
                </c:pt>
                <c:pt idx="5">
                  <c:v>0.30611111111111111</c:v>
                </c:pt>
                <c:pt idx="6">
                  <c:v>1.6319999999999999</c:v>
                </c:pt>
                <c:pt idx="7">
                  <c:v>7.458222222222223</c:v>
                </c:pt>
                <c:pt idx="8">
                  <c:v>18.620000000000005</c:v>
                </c:pt>
                <c:pt idx="9">
                  <c:v>29.59</c:v>
                </c:pt>
                <c:pt idx="10" formatCode="0.00">
                  <c:v>34</c:v>
                </c:pt>
                <c:pt idx="11" formatCode="0.00">
                  <c:v>33.205128205128204</c:v>
                </c:pt>
                <c:pt idx="12" formatCode="0.00">
                  <c:v>31.423076923076927</c:v>
                </c:pt>
                <c:pt idx="13" formatCode="0.00">
                  <c:v>28.885042735042738</c:v>
                </c:pt>
                <c:pt idx="14" formatCode="0.00">
                  <c:v>26.147008547008546</c:v>
                </c:pt>
                <c:pt idx="15" formatCode="0.00">
                  <c:v>23.211538461538463</c:v>
                </c:pt>
                <c:pt idx="16" formatCode="0.00">
                  <c:v>20.406837606837609</c:v>
                </c:pt>
                <c:pt idx="17" formatCode="0.00">
                  <c:v>17.731623931623929</c:v>
                </c:pt>
                <c:pt idx="18" formatCode="0.00">
                  <c:v>15.292307692307691</c:v>
                </c:pt>
                <c:pt idx="19" formatCode="0.00">
                  <c:v>13.086324786324784</c:v>
                </c:pt>
                <c:pt idx="20" formatCode="0.00">
                  <c:v>11.111111111111111</c:v>
                </c:pt>
                <c:pt idx="21" formatCode="0.00">
                  <c:v>9.3853846153846163</c:v>
                </c:pt>
                <c:pt idx="22" formatCode="0.00">
                  <c:v>7.9063247863247863</c:v>
                </c:pt>
                <c:pt idx="23" formatCode="0.00">
                  <c:v>6.6394444444444449</c:v>
                </c:pt>
                <c:pt idx="24" formatCode="0.00">
                  <c:v>5.5612820512820518</c:v>
                </c:pt>
                <c:pt idx="25" formatCode="0.00">
                  <c:v>4.659188034188035</c:v>
                </c:pt>
                <c:pt idx="26" formatCode="0.00">
                  <c:v>3.8894017094017097</c:v>
                </c:pt>
                <c:pt idx="27" formatCode="0.00">
                  <c:v>3.24</c:v>
                </c:pt>
                <c:pt idx="28" formatCode="0.00">
                  <c:v>2.70957264957265</c:v>
                </c:pt>
                <c:pt idx="29" formatCode="0.00">
                  <c:v>2.2658119658119662</c:v>
                </c:pt>
                <c:pt idx="30" formatCode="0.00">
                  <c:v>1.8974358974358974</c:v>
                </c:pt>
                <c:pt idx="31" formatCode="0.00">
                  <c:v>1.583119658119658</c:v>
                </c:pt>
                <c:pt idx="32" formatCode="0.00">
                  <c:v>1.3323931623931624</c:v>
                </c:pt>
                <c:pt idx="33" formatCode="0.00">
                  <c:v>1.1242307692307694</c:v>
                </c:pt>
                <c:pt idx="34" formatCode="0.00">
                  <c:v>0.95811965811965805</c:v>
                </c:pt>
                <c:pt idx="35" formatCode="0.00">
                  <c:v>0.81346153846153846</c:v>
                </c:pt>
                <c:pt idx="36" formatCode="0.00">
                  <c:v>0.7</c:v>
                </c:pt>
              </c:numCache>
            </c:numRef>
          </c:yVal>
          <c:smooth val="1"/>
        </c:ser>
        <c:axId val="81681024"/>
        <c:axId val="81691392"/>
      </c:scatterChart>
      <c:valAx>
        <c:axId val="81681024"/>
        <c:scaling>
          <c:orientation val="minMax"/>
          <c:max val="100"/>
          <c:min val="0"/>
        </c:scaling>
        <c:axPos val="b"/>
        <c:majorGridlines/>
        <c:minorGridlines>
          <c:spPr>
            <a:ln>
              <a:solidFill>
                <a:srgbClr val="4F81BD"/>
              </a:solidFill>
              <a:prstDash val="sysDot"/>
            </a:ln>
          </c:spPr>
        </c:min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Č</a:t>
                </a:r>
                <a:r>
                  <a:rPr lang="cs-CZ" sz="1200"/>
                  <a:t>as</a:t>
                </a:r>
                <a:r>
                  <a:rPr lang="cs-CZ" sz="1200" baseline="0"/>
                  <a:t> t </a:t>
                </a:r>
                <a:r>
                  <a:rPr lang="en-US" sz="1200" baseline="0"/>
                  <a:t>[hod]</a:t>
                </a:r>
                <a:endParaRPr lang="en-US" sz="1200"/>
              </a:p>
            </c:rich>
          </c:tx>
          <c:layout/>
        </c:title>
        <c:numFmt formatCode="0.0" sourceLinked="1"/>
        <c:majorTickMark val="none"/>
        <c:tickLblPos val="nextTo"/>
        <c:crossAx val="81691392"/>
        <c:crossesAt val="0"/>
        <c:crossBetween val="midCat"/>
        <c:majorUnit val="10"/>
      </c:valAx>
      <c:valAx>
        <c:axId val="81691392"/>
        <c:scaling>
          <c:orientation val="minMax"/>
          <c:max val="36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 sz="1200" i="0"/>
                </a:pPr>
                <a:r>
                  <a:rPr lang="cs-CZ" sz="1200" i="0"/>
                  <a:t>Průtok Q </a:t>
                </a:r>
                <a:r>
                  <a:rPr lang="en-US" sz="1200" i="0"/>
                  <a:t>[m</a:t>
                </a:r>
                <a:r>
                  <a:rPr lang="en-US" sz="1200" i="0" baseline="30000"/>
                  <a:t>3</a:t>
                </a:r>
                <a:r>
                  <a:rPr lang="en-US" sz="1200" i="0" baseline="0"/>
                  <a:t>.</a:t>
                </a:r>
                <a:r>
                  <a:rPr lang="en-US" sz="1200" i="0" baseline="30000"/>
                  <a:t>-1</a:t>
                </a:r>
                <a:r>
                  <a:rPr lang="en-GB" sz="1200" i="0" baseline="0"/>
                  <a:t>]</a:t>
                </a:r>
                <a:endParaRPr lang="cs-CZ" sz="1200" i="0" baseline="0"/>
              </a:p>
            </c:rich>
          </c:tx>
          <c:layout>
            <c:manualLayout>
              <c:xMode val="edge"/>
              <c:yMode val="edge"/>
              <c:x val="1.8832391713747679E-2"/>
              <c:y val="0.43849161327952352"/>
            </c:manualLayout>
          </c:layout>
        </c:title>
        <c:numFmt formatCode="0.00" sourceLinked="1"/>
        <c:majorTickMark val="none"/>
        <c:tickLblPos val="nextTo"/>
        <c:crossAx val="81681024"/>
        <c:crosses val="autoZero"/>
        <c:crossBetween val="midCat"/>
        <c:majorUnit val="2"/>
        <c:minorUnit val="2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/>
              <a:t>Hydrogram</a:t>
            </a:r>
            <a:r>
              <a:rPr lang="cs-CZ" baseline="0"/>
              <a:t> povodňových vln (vaše metoda</a:t>
            </a:r>
            <a:r>
              <a:rPr lang="en-US" baseline="0"/>
              <a:t>[2]</a:t>
            </a:r>
            <a:r>
              <a:rPr lang="cs-CZ" baseline="0"/>
              <a:t>)</a:t>
            </a:r>
            <a:endParaRPr lang="cs-CZ"/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Dané průtoky</c:v>
          </c:tx>
          <c:marker>
            <c:symbol val="none"/>
          </c:marker>
          <c:xVal>
            <c:numRef>
              <c:f>porovnání!$A$9:$A$45</c:f>
              <c:numCache>
                <c:formatCode>0.0</c:formatCode>
                <c:ptCount val="37"/>
                <c:pt idx="0">
                  <c:v>0</c:v>
                </c:pt>
                <c:pt idx="1">
                  <c:v>2.5</c:v>
                </c:pt>
                <c:pt idx="2">
                  <c:v>5</c:v>
                </c:pt>
                <c:pt idx="3">
                  <c:v>7.5</c:v>
                </c:pt>
                <c:pt idx="4">
                  <c:v>10</c:v>
                </c:pt>
                <c:pt idx="5">
                  <c:v>12.5</c:v>
                </c:pt>
                <c:pt idx="6">
                  <c:v>15</c:v>
                </c:pt>
                <c:pt idx="7">
                  <c:v>17.5</c:v>
                </c:pt>
                <c:pt idx="8">
                  <c:v>20</c:v>
                </c:pt>
                <c:pt idx="9">
                  <c:v>22.5</c:v>
                </c:pt>
                <c:pt idx="10">
                  <c:v>25</c:v>
                </c:pt>
                <c:pt idx="11">
                  <c:v>27.5</c:v>
                </c:pt>
                <c:pt idx="12">
                  <c:v>30</c:v>
                </c:pt>
                <c:pt idx="13">
                  <c:v>32.5</c:v>
                </c:pt>
                <c:pt idx="14">
                  <c:v>35</c:v>
                </c:pt>
                <c:pt idx="15">
                  <c:v>37.5</c:v>
                </c:pt>
                <c:pt idx="16">
                  <c:v>40</c:v>
                </c:pt>
                <c:pt idx="17">
                  <c:v>42.5</c:v>
                </c:pt>
                <c:pt idx="18">
                  <c:v>45</c:v>
                </c:pt>
                <c:pt idx="19">
                  <c:v>47.5</c:v>
                </c:pt>
                <c:pt idx="20">
                  <c:v>50</c:v>
                </c:pt>
                <c:pt idx="21">
                  <c:v>52.5</c:v>
                </c:pt>
                <c:pt idx="22">
                  <c:v>55</c:v>
                </c:pt>
                <c:pt idx="23">
                  <c:v>57.5</c:v>
                </c:pt>
                <c:pt idx="24">
                  <c:v>60</c:v>
                </c:pt>
                <c:pt idx="25">
                  <c:v>62.5</c:v>
                </c:pt>
                <c:pt idx="26">
                  <c:v>65</c:v>
                </c:pt>
                <c:pt idx="27">
                  <c:v>67.5</c:v>
                </c:pt>
                <c:pt idx="28">
                  <c:v>70</c:v>
                </c:pt>
                <c:pt idx="29">
                  <c:v>72.5</c:v>
                </c:pt>
                <c:pt idx="30">
                  <c:v>75</c:v>
                </c:pt>
                <c:pt idx="31">
                  <c:v>77.5</c:v>
                </c:pt>
                <c:pt idx="32">
                  <c:v>80</c:v>
                </c:pt>
                <c:pt idx="33">
                  <c:v>82.5</c:v>
                </c:pt>
                <c:pt idx="34">
                  <c:v>85</c:v>
                </c:pt>
                <c:pt idx="35">
                  <c:v>87.5</c:v>
                </c:pt>
                <c:pt idx="36">
                  <c:v>90</c:v>
                </c:pt>
              </c:numCache>
            </c:numRef>
          </c:xVal>
          <c:yVal>
            <c:numRef>
              <c:f>porovnání!$B$9:$B$45</c:f>
              <c:numCache>
                <c:formatCode>0.00</c:formatCode>
                <c:ptCount val="37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0.25</c:v>
                </c:pt>
                <c:pt idx="5">
                  <c:v>0.28999999999999998</c:v>
                </c:pt>
                <c:pt idx="6">
                  <c:v>1.53</c:v>
                </c:pt>
                <c:pt idx="7">
                  <c:v>6.92</c:v>
                </c:pt>
                <c:pt idx="8">
                  <c:v>17.100000000000001</c:v>
                </c:pt>
                <c:pt idx="9">
                  <c:v>26.9</c:v>
                </c:pt>
                <c:pt idx="10">
                  <c:v>30.6</c:v>
                </c:pt>
                <c:pt idx="11">
                  <c:v>30</c:v>
                </c:pt>
                <c:pt idx="12">
                  <c:v>28.5</c:v>
                </c:pt>
                <c:pt idx="13">
                  <c:v>26.3</c:v>
                </c:pt>
                <c:pt idx="14">
                  <c:v>23.9</c:v>
                </c:pt>
                <c:pt idx="15">
                  <c:v>21.3</c:v>
                </c:pt>
                <c:pt idx="16">
                  <c:v>18.8</c:v>
                </c:pt>
                <c:pt idx="17">
                  <c:v>16.399999999999999</c:v>
                </c:pt>
                <c:pt idx="18">
                  <c:v>14.2</c:v>
                </c:pt>
                <c:pt idx="19">
                  <c:v>12.2</c:v>
                </c:pt>
                <c:pt idx="20">
                  <c:v>10.4</c:v>
                </c:pt>
                <c:pt idx="21">
                  <c:v>8.82</c:v>
                </c:pt>
                <c:pt idx="22">
                  <c:v>7.46</c:v>
                </c:pt>
                <c:pt idx="23">
                  <c:v>6.29</c:v>
                </c:pt>
                <c:pt idx="24">
                  <c:v>5.29</c:v>
                </c:pt>
                <c:pt idx="25">
                  <c:v>4.45</c:v>
                </c:pt>
                <c:pt idx="26">
                  <c:v>3.73</c:v>
                </c:pt>
                <c:pt idx="27">
                  <c:v>3.12</c:v>
                </c:pt>
                <c:pt idx="28">
                  <c:v>2.62</c:v>
                </c:pt>
                <c:pt idx="29">
                  <c:v>2.2000000000000002</c:v>
                </c:pt>
                <c:pt idx="30">
                  <c:v>1.85</c:v>
                </c:pt>
                <c:pt idx="31">
                  <c:v>1.55</c:v>
                </c:pt>
                <c:pt idx="32">
                  <c:v>1.31</c:v>
                </c:pt>
                <c:pt idx="33">
                  <c:v>1.1100000000000001</c:v>
                </c:pt>
                <c:pt idx="34">
                  <c:v>0.95</c:v>
                </c:pt>
                <c:pt idx="35">
                  <c:v>0.81</c:v>
                </c:pt>
                <c:pt idx="36">
                  <c:v>0.7</c:v>
                </c:pt>
              </c:numCache>
            </c:numRef>
          </c:yVal>
          <c:smooth val="1"/>
        </c:ser>
        <c:ser>
          <c:idx val="1"/>
          <c:order val="1"/>
          <c:tx>
            <c:v>Odvozené průtoky</c:v>
          </c:tx>
          <c:marker>
            <c:symbol val="none"/>
          </c:marker>
          <c:xVal>
            <c:numRef>
              <c:f>porovnání!$A$9:$A$45</c:f>
              <c:numCache>
                <c:formatCode>0.0</c:formatCode>
                <c:ptCount val="37"/>
                <c:pt idx="0">
                  <c:v>0</c:v>
                </c:pt>
                <c:pt idx="1">
                  <c:v>2.5</c:v>
                </c:pt>
                <c:pt idx="2">
                  <c:v>5</c:v>
                </c:pt>
                <c:pt idx="3">
                  <c:v>7.5</c:v>
                </c:pt>
                <c:pt idx="4">
                  <c:v>10</c:v>
                </c:pt>
                <c:pt idx="5">
                  <c:v>12.5</c:v>
                </c:pt>
                <c:pt idx="6">
                  <c:v>15</c:v>
                </c:pt>
                <c:pt idx="7">
                  <c:v>17.5</c:v>
                </c:pt>
                <c:pt idx="8">
                  <c:v>20</c:v>
                </c:pt>
                <c:pt idx="9">
                  <c:v>22.5</c:v>
                </c:pt>
                <c:pt idx="10">
                  <c:v>25</c:v>
                </c:pt>
                <c:pt idx="11">
                  <c:v>27.5</c:v>
                </c:pt>
                <c:pt idx="12">
                  <c:v>30</c:v>
                </c:pt>
                <c:pt idx="13">
                  <c:v>32.5</c:v>
                </c:pt>
                <c:pt idx="14">
                  <c:v>35</c:v>
                </c:pt>
                <c:pt idx="15">
                  <c:v>37.5</c:v>
                </c:pt>
                <c:pt idx="16">
                  <c:v>40</c:v>
                </c:pt>
                <c:pt idx="17">
                  <c:v>42.5</c:v>
                </c:pt>
                <c:pt idx="18">
                  <c:v>45</c:v>
                </c:pt>
                <c:pt idx="19">
                  <c:v>47.5</c:v>
                </c:pt>
                <c:pt idx="20">
                  <c:v>50</c:v>
                </c:pt>
                <c:pt idx="21">
                  <c:v>52.5</c:v>
                </c:pt>
                <c:pt idx="22">
                  <c:v>55</c:v>
                </c:pt>
                <c:pt idx="23">
                  <c:v>57.5</c:v>
                </c:pt>
                <c:pt idx="24">
                  <c:v>60</c:v>
                </c:pt>
                <c:pt idx="25">
                  <c:v>62.5</c:v>
                </c:pt>
                <c:pt idx="26">
                  <c:v>65</c:v>
                </c:pt>
                <c:pt idx="27">
                  <c:v>67.5</c:v>
                </c:pt>
                <c:pt idx="28">
                  <c:v>70</c:v>
                </c:pt>
                <c:pt idx="29">
                  <c:v>72.5</c:v>
                </c:pt>
                <c:pt idx="30">
                  <c:v>75</c:v>
                </c:pt>
                <c:pt idx="31">
                  <c:v>77.5</c:v>
                </c:pt>
                <c:pt idx="32">
                  <c:v>80</c:v>
                </c:pt>
                <c:pt idx="33">
                  <c:v>82.5</c:v>
                </c:pt>
                <c:pt idx="34">
                  <c:v>85</c:v>
                </c:pt>
                <c:pt idx="35">
                  <c:v>87.5</c:v>
                </c:pt>
                <c:pt idx="36">
                  <c:v>90</c:v>
                </c:pt>
              </c:numCache>
            </c:numRef>
          </c:xVal>
          <c:yVal>
            <c:numRef>
              <c:f>porovnání!$G$9:$G$45</c:f>
              <c:numCache>
                <c:formatCode>#,##0.00</c:formatCode>
                <c:ptCount val="37"/>
                <c:pt idx="0">
                  <c:v>0.22</c:v>
                </c:pt>
                <c:pt idx="1">
                  <c:v>0.22</c:v>
                </c:pt>
                <c:pt idx="2">
                  <c:v>0.22</c:v>
                </c:pt>
                <c:pt idx="3">
                  <c:v>0.22</c:v>
                </c:pt>
                <c:pt idx="4">
                  <c:v>0.28000000000000003</c:v>
                </c:pt>
                <c:pt idx="5">
                  <c:v>0.32</c:v>
                </c:pt>
                <c:pt idx="6">
                  <c:v>1.7</c:v>
                </c:pt>
                <c:pt idx="7">
                  <c:v>7.69</c:v>
                </c:pt>
                <c:pt idx="8">
                  <c:v>19</c:v>
                </c:pt>
                <c:pt idx="9">
                  <c:v>29.89</c:v>
                </c:pt>
                <c:pt idx="10">
                  <c:v>34</c:v>
                </c:pt>
                <c:pt idx="11">
                  <c:v>33.299999999999997</c:v>
                </c:pt>
                <c:pt idx="12">
                  <c:v>31.7</c:v>
                </c:pt>
                <c:pt idx="13">
                  <c:v>29.2</c:v>
                </c:pt>
                <c:pt idx="14">
                  <c:v>26.6</c:v>
                </c:pt>
                <c:pt idx="15">
                  <c:v>23.7</c:v>
                </c:pt>
                <c:pt idx="16">
                  <c:v>20.9</c:v>
                </c:pt>
                <c:pt idx="17">
                  <c:v>18.2</c:v>
                </c:pt>
                <c:pt idx="18">
                  <c:v>15.8</c:v>
                </c:pt>
                <c:pt idx="19">
                  <c:v>13.6</c:v>
                </c:pt>
                <c:pt idx="20">
                  <c:v>11.6</c:v>
                </c:pt>
                <c:pt idx="21">
                  <c:v>9.8000000000000007</c:v>
                </c:pt>
                <c:pt idx="22">
                  <c:v>8.3000000000000007</c:v>
                </c:pt>
                <c:pt idx="23">
                  <c:v>7</c:v>
                </c:pt>
                <c:pt idx="24">
                  <c:v>5.9</c:v>
                </c:pt>
                <c:pt idx="25">
                  <c:v>4.9000000000000004</c:v>
                </c:pt>
                <c:pt idx="26">
                  <c:v>4.0999999999999996</c:v>
                </c:pt>
                <c:pt idx="27">
                  <c:v>3.5</c:v>
                </c:pt>
                <c:pt idx="28">
                  <c:v>2.9</c:v>
                </c:pt>
                <c:pt idx="29">
                  <c:v>2.4</c:v>
                </c:pt>
                <c:pt idx="30">
                  <c:v>2.1</c:v>
                </c:pt>
                <c:pt idx="31">
                  <c:v>1.7</c:v>
                </c:pt>
                <c:pt idx="32">
                  <c:v>1.5</c:v>
                </c:pt>
                <c:pt idx="33">
                  <c:v>1.2</c:v>
                </c:pt>
                <c:pt idx="34">
                  <c:v>1.1000000000000001</c:v>
                </c:pt>
                <c:pt idx="35">
                  <c:v>0.9</c:v>
                </c:pt>
                <c:pt idx="36">
                  <c:v>0.8</c:v>
                </c:pt>
              </c:numCache>
            </c:numRef>
          </c:yVal>
          <c:smooth val="1"/>
        </c:ser>
        <c:axId val="81700352"/>
        <c:axId val="81702272"/>
      </c:scatterChart>
      <c:valAx>
        <c:axId val="81700352"/>
        <c:scaling>
          <c:orientation val="minMax"/>
          <c:max val="100"/>
          <c:min val="0"/>
        </c:scaling>
        <c:axPos val="b"/>
        <c:majorGridlines/>
        <c:minorGridlines>
          <c:spPr>
            <a:ln>
              <a:solidFill>
                <a:srgbClr val="4F81BD"/>
              </a:solidFill>
              <a:prstDash val="sysDot"/>
            </a:ln>
          </c:spPr>
        </c:min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Č</a:t>
                </a:r>
                <a:r>
                  <a:rPr lang="cs-CZ" sz="1200"/>
                  <a:t>as</a:t>
                </a:r>
                <a:r>
                  <a:rPr lang="cs-CZ" sz="1200" baseline="0"/>
                  <a:t> t </a:t>
                </a:r>
                <a:r>
                  <a:rPr lang="en-US" sz="1200" baseline="0"/>
                  <a:t>[hod]</a:t>
                </a:r>
                <a:endParaRPr lang="en-US" sz="1200"/>
              </a:p>
            </c:rich>
          </c:tx>
          <c:layout/>
        </c:title>
        <c:numFmt formatCode="0.0" sourceLinked="1"/>
        <c:majorTickMark val="none"/>
        <c:tickLblPos val="nextTo"/>
        <c:crossAx val="81702272"/>
        <c:crossesAt val="0"/>
        <c:crossBetween val="midCat"/>
        <c:majorUnit val="10"/>
      </c:valAx>
      <c:valAx>
        <c:axId val="81702272"/>
        <c:scaling>
          <c:orientation val="minMax"/>
          <c:max val="36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 sz="1200" i="0"/>
                </a:pPr>
                <a:r>
                  <a:rPr lang="cs-CZ" sz="1200" i="0"/>
                  <a:t>Průtok Q </a:t>
                </a:r>
                <a:r>
                  <a:rPr lang="en-US" sz="1200" i="0"/>
                  <a:t>[m</a:t>
                </a:r>
                <a:r>
                  <a:rPr lang="en-US" sz="1200" i="0" baseline="30000"/>
                  <a:t>3</a:t>
                </a:r>
                <a:r>
                  <a:rPr lang="en-US" sz="1200" i="0" baseline="0"/>
                  <a:t>.</a:t>
                </a:r>
                <a:r>
                  <a:rPr lang="en-US" sz="1200" i="0" baseline="30000"/>
                  <a:t>-1</a:t>
                </a:r>
                <a:r>
                  <a:rPr lang="en-GB" sz="1200" i="0" baseline="0"/>
                  <a:t>]</a:t>
                </a:r>
                <a:endParaRPr lang="cs-CZ" sz="1200" i="0" baseline="0"/>
              </a:p>
            </c:rich>
          </c:tx>
          <c:layout>
            <c:manualLayout>
              <c:xMode val="edge"/>
              <c:yMode val="edge"/>
              <c:x val="1.8832391713747686E-2"/>
              <c:y val="0.43849161327952363"/>
            </c:manualLayout>
          </c:layout>
        </c:title>
        <c:numFmt formatCode="0.00" sourceLinked="1"/>
        <c:majorTickMark val="none"/>
        <c:tickLblPos val="nextTo"/>
        <c:crossAx val="81700352"/>
        <c:crosses val="autoZero"/>
        <c:crossBetween val="midCat"/>
        <c:majorUnit val="2"/>
        <c:minorUnit val="2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47" workbookViewId="0" zoomToFit="1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57149</xdr:colOff>
      <xdr:row>9</xdr:row>
      <xdr:rowOff>28575</xdr:rowOff>
    </xdr:from>
    <xdr:to>
      <xdr:col>19</xdr:col>
      <xdr:colOff>600074</xdr:colOff>
      <xdr:row>36</xdr:row>
      <xdr:rowOff>171450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152399</xdr:colOff>
      <xdr:row>94</xdr:row>
      <xdr:rowOff>285750</xdr:rowOff>
    </xdr:from>
    <xdr:to>
      <xdr:col>22</xdr:col>
      <xdr:colOff>209550</xdr:colOff>
      <xdr:row>123</xdr:row>
      <xdr:rowOff>66675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161925</xdr:colOff>
      <xdr:row>123</xdr:row>
      <xdr:rowOff>104775</xdr:rowOff>
    </xdr:from>
    <xdr:to>
      <xdr:col>22</xdr:col>
      <xdr:colOff>219076</xdr:colOff>
      <xdr:row>152</xdr:row>
      <xdr:rowOff>85725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1735" cy="5993622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152399</xdr:colOff>
      <xdr:row>7</xdr:row>
      <xdr:rowOff>285750</xdr:rowOff>
    </xdr:from>
    <xdr:to>
      <xdr:col>22</xdr:col>
      <xdr:colOff>209550</xdr:colOff>
      <xdr:row>36</xdr:row>
      <xdr:rowOff>66675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161925</xdr:colOff>
      <xdr:row>36</xdr:row>
      <xdr:rowOff>104775</xdr:rowOff>
    </xdr:from>
    <xdr:to>
      <xdr:col>22</xdr:col>
      <xdr:colOff>219076</xdr:colOff>
      <xdr:row>65</xdr:row>
      <xdr:rowOff>85725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5"/>
  <sheetViews>
    <sheetView topLeftCell="A55" zoomScaleNormal="100" workbookViewId="0">
      <selection activeCell="E30" sqref="E30"/>
    </sheetView>
  </sheetViews>
  <sheetFormatPr defaultRowHeight="15"/>
  <cols>
    <col min="2" max="5" width="11.7109375" customWidth="1"/>
    <col min="9" max="9" width="11.7109375" customWidth="1"/>
    <col min="11" max="14" width="10.7109375" customWidth="1"/>
  </cols>
  <sheetData>
    <row r="1" spans="1:14" ht="15.75" thickBo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8" thickBot="1">
      <c r="A2" s="85" t="s">
        <v>9</v>
      </c>
      <c r="B2" s="86"/>
      <c r="C2" s="86"/>
      <c r="D2" s="86"/>
      <c r="E2" s="86"/>
      <c r="F2" s="86"/>
      <c r="G2" s="86"/>
      <c r="H2" s="86"/>
      <c r="I2" s="32" t="s">
        <v>11</v>
      </c>
      <c r="J2" s="1"/>
      <c r="K2" s="1"/>
      <c r="L2" s="1"/>
      <c r="M2" s="1"/>
      <c r="N2" s="1"/>
    </row>
    <row r="3" spans="1:14">
      <c r="A3" s="6">
        <v>1</v>
      </c>
      <c r="B3" s="6">
        <v>2</v>
      </c>
      <c r="C3" s="6">
        <v>5</v>
      </c>
      <c r="D3" s="6">
        <v>10</v>
      </c>
      <c r="E3" s="6">
        <v>20</v>
      </c>
      <c r="F3" s="6">
        <v>50</v>
      </c>
      <c r="G3" s="6">
        <v>100</v>
      </c>
      <c r="H3" s="47" t="s">
        <v>0</v>
      </c>
      <c r="I3" s="8">
        <v>1000</v>
      </c>
      <c r="J3" s="1"/>
      <c r="K3" s="1"/>
      <c r="L3" s="1"/>
      <c r="M3" s="1"/>
      <c r="N3" s="1"/>
    </row>
    <row r="4" spans="1:14" ht="15.75" thickBot="1">
      <c r="A4" s="9">
        <v>8.1</v>
      </c>
      <c r="B4" s="9">
        <v>11.4</v>
      </c>
      <c r="C4" s="9">
        <v>16.600000000000001</v>
      </c>
      <c r="D4" s="9">
        <v>20.6</v>
      </c>
      <c r="E4" s="9">
        <v>25</v>
      </c>
      <c r="F4" s="9">
        <v>31.5</v>
      </c>
      <c r="G4" s="9">
        <v>36.799999999999997</v>
      </c>
      <c r="H4" s="47" t="s">
        <v>1</v>
      </c>
      <c r="I4" s="10">
        <v>46.9</v>
      </c>
      <c r="J4" s="1"/>
      <c r="K4" s="1"/>
      <c r="L4" s="1"/>
      <c r="M4" s="1"/>
      <c r="N4" s="1"/>
    </row>
    <row r="5" spans="1:14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ht="15.75">
      <c r="A6" s="2" t="s">
        <v>2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6.5">
      <c r="A7" s="3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>
      <c r="A8" s="4" t="s">
        <v>8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ht="15.75" thickBo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ht="31.5" customHeight="1" thickBot="1">
      <c r="A10" s="19" t="s">
        <v>5</v>
      </c>
      <c r="B10" s="15" t="s">
        <v>3</v>
      </c>
      <c r="C10" s="13" t="s">
        <v>6</v>
      </c>
      <c r="D10" s="13" t="s">
        <v>7</v>
      </c>
      <c r="E10" s="14" t="s">
        <v>4</v>
      </c>
      <c r="F10" s="11"/>
      <c r="G10" s="28" t="s">
        <v>10</v>
      </c>
      <c r="H10" s="11"/>
      <c r="I10" s="11"/>
      <c r="J10" s="11"/>
      <c r="K10" s="11"/>
      <c r="L10" s="11"/>
      <c r="M10" s="1"/>
      <c r="N10" s="1"/>
    </row>
    <row r="11" spans="1:14">
      <c r="A11" s="20">
        <v>0</v>
      </c>
      <c r="B11" s="16">
        <v>0</v>
      </c>
      <c r="C11" s="30">
        <f>B11*3600</f>
        <v>0</v>
      </c>
      <c r="D11" s="30">
        <f>E11*3600</f>
        <v>0</v>
      </c>
      <c r="E11" s="24">
        <f>B11*G11</f>
        <v>0</v>
      </c>
      <c r="F11" s="11"/>
      <c r="G11" s="29">
        <v>1.0000000000000002</v>
      </c>
      <c r="H11" s="11"/>
      <c r="I11" s="11"/>
      <c r="J11" s="11"/>
      <c r="K11" s="11"/>
      <c r="L11" s="11"/>
      <c r="M11" s="1"/>
      <c r="N11" s="1"/>
    </row>
    <row r="12" spans="1:14">
      <c r="A12" s="20">
        <v>1</v>
      </c>
      <c r="B12" s="16">
        <v>0</v>
      </c>
      <c r="C12" s="30">
        <f>(B12*3600)+C11</f>
        <v>0</v>
      </c>
      <c r="D12" s="30">
        <f>(E12*3600)+D11</f>
        <v>0</v>
      </c>
      <c r="E12" s="24">
        <f t="shared" ref="E12:E30" si="0">B12*G12</f>
        <v>0</v>
      </c>
      <c r="F12" s="11"/>
      <c r="G12" s="29">
        <v>1.0137228260869566</v>
      </c>
      <c r="H12" s="11"/>
      <c r="I12" s="11"/>
      <c r="J12" s="11"/>
      <c r="K12" s="11"/>
      <c r="L12" s="11"/>
      <c r="M12" s="1"/>
      <c r="N12" s="1"/>
    </row>
    <row r="13" spans="1:14">
      <c r="A13" s="21">
        <v>2</v>
      </c>
      <c r="B13" s="17">
        <v>0</v>
      </c>
      <c r="C13" s="30">
        <f t="shared" ref="C13:C76" si="1">(B13*3600)+C12</f>
        <v>0</v>
      </c>
      <c r="D13" s="30">
        <f t="shared" ref="D13:D76" si="2">(E13*3600)+D12</f>
        <v>0</v>
      </c>
      <c r="E13" s="24">
        <f t="shared" si="0"/>
        <v>0</v>
      </c>
      <c r="F13" s="11"/>
      <c r="G13" s="29">
        <v>1.0274456521739133</v>
      </c>
      <c r="H13" s="11"/>
      <c r="I13" s="11"/>
      <c r="J13" s="11"/>
      <c r="K13" s="11"/>
      <c r="L13" s="11"/>
      <c r="M13" s="1"/>
      <c r="N13" s="1"/>
    </row>
    <row r="14" spans="1:14">
      <c r="A14" s="21">
        <v>3</v>
      </c>
      <c r="B14" s="17">
        <v>0</v>
      </c>
      <c r="C14" s="30">
        <f t="shared" si="1"/>
        <v>0</v>
      </c>
      <c r="D14" s="30">
        <f t="shared" si="2"/>
        <v>0</v>
      </c>
      <c r="E14" s="24">
        <f t="shared" si="0"/>
        <v>0</v>
      </c>
      <c r="F14" s="11"/>
      <c r="G14" s="29">
        <v>1.0411684782608697</v>
      </c>
      <c r="H14" s="11"/>
      <c r="I14" s="11"/>
      <c r="J14" s="11"/>
      <c r="K14" s="11"/>
      <c r="L14" s="11"/>
      <c r="M14" s="1"/>
      <c r="N14" s="1"/>
    </row>
    <row r="15" spans="1:14">
      <c r="A15" s="21">
        <v>4</v>
      </c>
      <c r="B15" s="17">
        <v>0</v>
      </c>
      <c r="C15" s="30">
        <f t="shared" si="1"/>
        <v>0</v>
      </c>
      <c r="D15" s="30">
        <f t="shared" si="2"/>
        <v>0</v>
      </c>
      <c r="E15" s="24">
        <f t="shared" si="0"/>
        <v>0</v>
      </c>
      <c r="F15" s="11"/>
      <c r="G15" s="29">
        <v>1.0548913043478263</v>
      </c>
      <c r="H15" s="11"/>
      <c r="I15" s="11"/>
      <c r="J15" s="11"/>
      <c r="K15" s="11"/>
      <c r="L15" s="11"/>
      <c r="M15" s="1"/>
      <c r="N15" s="1"/>
    </row>
    <row r="16" spans="1:14">
      <c r="A16" s="21">
        <v>5</v>
      </c>
      <c r="B16" s="17">
        <v>0.01</v>
      </c>
      <c r="C16" s="30">
        <f t="shared" si="1"/>
        <v>36</v>
      </c>
      <c r="D16" s="30">
        <f t="shared" si="2"/>
        <v>38.470108695652179</v>
      </c>
      <c r="E16" s="24">
        <f t="shared" si="0"/>
        <v>1.0686141304347828E-2</v>
      </c>
      <c r="F16" s="11"/>
      <c r="G16" s="29">
        <v>1.0686141304347827</v>
      </c>
      <c r="H16" s="11"/>
      <c r="I16" s="11"/>
      <c r="J16" s="11"/>
      <c r="K16" s="11"/>
      <c r="L16" s="11"/>
      <c r="M16" s="1"/>
      <c r="N16" s="1"/>
    </row>
    <row r="17" spans="1:14">
      <c r="A17" s="21">
        <v>6</v>
      </c>
      <c r="B17" s="17">
        <v>0.08</v>
      </c>
      <c r="C17" s="30">
        <f t="shared" si="1"/>
        <v>324</v>
      </c>
      <c r="D17" s="30">
        <f t="shared" si="2"/>
        <v>350.18315217391313</v>
      </c>
      <c r="E17" s="24">
        <f t="shared" si="0"/>
        <v>8.6586956521739145E-2</v>
      </c>
      <c r="F17" s="11"/>
      <c r="G17" s="29">
        <v>1.0823369565217393</v>
      </c>
      <c r="H17" s="11"/>
      <c r="I17" s="11"/>
      <c r="J17" s="11"/>
      <c r="K17" s="11"/>
      <c r="L17" s="11"/>
      <c r="M17" s="1"/>
      <c r="N17" s="1"/>
    </row>
    <row r="18" spans="1:14">
      <c r="A18" s="21">
        <v>7</v>
      </c>
      <c r="B18" s="17">
        <v>0.39</v>
      </c>
      <c r="C18" s="30">
        <f t="shared" si="1"/>
        <v>1728</v>
      </c>
      <c r="D18" s="30">
        <f t="shared" si="2"/>
        <v>1889.0510869565221</v>
      </c>
      <c r="E18" s="24">
        <f t="shared" si="0"/>
        <v>0.42746331521739134</v>
      </c>
      <c r="F18" s="11"/>
      <c r="G18" s="29">
        <v>1.0960597826086957</v>
      </c>
      <c r="H18" s="11"/>
      <c r="I18" s="11"/>
      <c r="J18" s="11"/>
      <c r="K18" s="11"/>
      <c r="L18" s="11"/>
      <c r="M18" s="1"/>
      <c r="N18" s="1"/>
    </row>
    <row r="19" spans="1:14">
      <c r="A19" s="21">
        <v>8</v>
      </c>
      <c r="B19" s="17">
        <v>1.23</v>
      </c>
      <c r="C19" s="30">
        <f t="shared" si="1"/>
        <v>6156</v>
      </c>
      <c r="D19" s="30">
        <f t="shared" si="2"/>
        <v>6803.1684782608709</v>
      </c>
      <c r="E19" s="24">
        <f t="shared" si="0"/>
        <v>1.3650326086956523</v>
      </c>
      <c r="F19" s="11"/>
      <c r="G19" s="29">
        <v>1.1097826086956524</v>
      </c>
      <c r="H19" s="11"/>
      <c r="I19" s="11"/>
      <c r="J19" s="11"/>
      <c r="K19" s="11"/>
      <c r="L19" s="11"/>
      <c r="M19" s="1"/>
      <c r="N19" s="1"/>
    </row>
    <row r="20" spans="1:14">
      <c r="A20" s="21">
        <v>9</v>
      </c>
      <c r="B20" s="17">
        <v>2.91</v>
      </c>
      <c r="C20" s="30">
        <f t="shared" si="1"/>
        <v>16632</v>
      </c>
      <c r="D20" s="30">
        <f t="shared" si="2"/>
        <v>18573.011413043481</v>
      </c>
      <c r="E20" s="24">
        <f t="shared" si="0"/>
        <v>3.2694008152173919</v>
      </c>
      <c r="F20" s="11"/>
      <c r="G20" s="29">
        <v>1.1235054347826088</v>
      </c>
      <c r="H20" s="11"/>
      <c r="I20" s="11"/>
      <c r="J20" s="11"/>
      <c r="K20" s="11"/>
      <c r="L20" s="11"/>
      <c r="M20" s="1"/>
      <c r="N20" s="1"/>
    </row>
    <row r="21" spans="1:14">
      <c r="A21" s="21">
        <v>10</v>
      </c>
      <c r="B21" s="17">
        <v>5.57</v>
      </c>
      <c r="C21" s="30">
        <f t="shared" si="1"/>
        <v>36684</v>
      </c>
      <c r="D21" s="30">
        <f t="shared" si="2"/>
        <v>41376.712500000009</v>
      </c>
      <c r="E21" s="24">
        <f t="shared" si="0"/>
        <v>6.3343614130434798</v>
      </c>
      <c r="F21" s="11"/>
      <c r="G21" s="29">
        <v>1.1372282608695654</v>
      </c>
      <c r="H21" s="11"/>
      <c r="I21" s="11"/>
      <c r="J21" s="11"/>
      <c r="K21" s="11"/>
      <c r="L21" s="11"/>
      <c r="M21" s="1"/>
      <c r="N21" s="1"/>
    </row>
    <row r="22" spans="1:14">
      <c r="A22" s="21">
        <v>11</v>
      </c>
      <c r="B22" s="17">
        <v>9.16</v>
      </c>
      <c r="C22" s="30">
        <f t="shared" si="1"/>
        <v>69660</v>
      </c>
      <c r="D22" s="30">
        <f t="shared" si="2"/>
        <v>79330.475543478271</v>
      </c>
      <c r="E22" s="24">
        <f t="shared" si="0"/>
        <v>10.542711956521742</v>
      </c>
      <c r="F22" s="11"/>
      <c r="G22" s="29">
        <v>1.150951086956522</v>
      </c>
      <c r="H22" s="11"/>
      <c r="I22" s="11"/>
      <c r="J22" s="11"/>
      <c r="K22" s="11"/>
      <c r="L22" s="11"/>
      <c r="M22" s="1"/>
      <c r="N22" s="1"/>
    </row>
    <row r="23" spans="1:14">
      <c r="A23" s="21">
        <v>12</v>
      </c>
      <c r="B23" s="17">
        <v>13.4</v>
      </c>
      <c r="C23" s="30">
        <f t="shared" si="1"/>
        <v>117900</v>
      </c>
      <c r="D23" s="30">
        <f t="shared" si="2"/>
        <v>135514.34510869568</v>
      </c>
      <c r="E23" s="24">
        <f t="shared" si="0"/>
        <v>15.606630434782611</v>
      </c>
      <c r="F23" s="11"/>
      <c r="G23" s="29">
        <v>1.1646739130434784</v>
      </c>
      <c r="H23" s="11"/>
      <c r="I23" s="11"/>
      <c r="J23" s="11"/>
      <c r="K23" s="11"/>
      <c r="L23" s="11"/>
      <c r="M23" s="1"/>
      <c r="N23" s="1"/>
    </row>
    <row r="24" spans="1:14">
      <c r="A24" s="21">
        <v>13</v>
      </c>
      <c r="B24" s="17">
        <v>18.100000000000001</v>
      </c>
      <c r="C24" s="30">
        <f t="shared" si="1"/>
        <v>183060</v>
      </c>
      <c r="D24" s="30">
        <f t="shared" si="2"/>
        <v>212298.67663043481</v>
      </c>
      <c r="E24" s="24">
        <f t="shared" si="0"/>
        <v>21.328980978260876</v>
      </c>
      <c r="F24" s="11"/>
      <c r="G24" s="29">
        <v>1.1783967391304351</v>
      </c>
      <c r="H24" s="11"/>
      <c r="I24" s="11"/>
      <c r="J24" s="11"/>
      <c r="K24" s="11"/>
      <c r="L24" s="11"/>
      <c r="M24" s="1"/>
      <c r="N24" s="1"/>
    </row>
    <row r="25" spans="1:14">
      <c r="A25" s="21">
        <v>14</v>
      </c>
      <c r="B25" s="17">
        <v>22.6</v>
      </c>
      <c r="C25" s="30">
        <f t="shared" si="1"/>
        <v>264420</v>
      </c>
      <c r="D25" s="30">
        <f t="shared" si="2"/>
        <v>309289.52445652179</v>
      </c>
      <c r="E25" s="24">
        <f t="shared" si="0"/>
        <v>26.94190217391305</v>
      </c>
      <c r="F25" s="11"/>
      <c r="G25" s="29">
        <v>1.1921195652173915</v>
      </c>
      <c r="H25" s="11"/>
      <c r="I25" s="11"/>
      <c r="J25" s="11"/>
      <c r="K25" s="11"/>
      <c r="L25" s="11"/>
      <c r="M25" s="1"/>
      <c r="N25" s="1"/>
    </row>
    <row r="26" spans="1:14">
      <c r="A26" s="21">
        <v>15</v>
      </c>
      <c r="B26" s="17">
        <v>26.9</v>
      </c>
      <c r="C26" s="30">
        <f t="shared" si="1"/>
        <v>361260</v>
      </c>
      <c r="D26" s="30">
        <f t="shared" si="2"/>
        <v>426063.30163043481</v>
      </c>
      <c r="E26" s="24">
        <f t="shared" si="0"/>
        <v>32.437160326086961</v>
      </c>
      <c r="F26" s="11"/>
      <c r="G26" s="29">
        <v>1.2058423913043481</v>
      </c>
      <c r="H26" s="11"/>
      <c r="I26" s="11"/>
      <c r="J26" s="11"/>
      <c r="K26" s="11"/>
      <c r="L26" s="11"/>
      <c r="M26" s="1"/>
      <c r="N26" s="1"/>
    </row>
    <row r="27" spans="1:14">
      <c r="A27" s="21">
        <v>16</v>
      </c>
      <c r="B27" s="17">
        <v>30.5</v>
      </c>
      <c r="C27" s="30">
        <f t="shared" si="1"/>
        <v>471060</v>
      </c>
      <c r="D27" s="30">
        <f t="shared" si="2"/>
        <v>559971.5625</v>
      </c>
      <c r="E27" s="24">
        <f t="shared" si="0"/>
        <v>37.196739130434786</v>
      </c>
      <c r="F27" s="11"/>
      <c r="G27" s="29">
        <v>1.2195652173913045</v>
      </c>
      <c r="H27" s="11"/>
      <c r="I27" s="11"/>
      <c r="J27" s="11"/>
      <c r="K27" s="11"/>
      <c r="L27" s="11"/>
      <c r="M27" s="1"/>
      <c r="N27" s="1"/>
    </row>
    <row r="28" spans="1:14">
      <c r="A28" s="21">
        <v>17</v>
      </c>
      <c r="B28" s="17">
        <v>33.299999999999997</v>
      </c>
      <c r="C28" s="30">
        <f t="shared" si="1"/>
        <v>590940</v>
      </c>
      <c r="D28" s="30">
        <f t="shared" si="2"/>
        <v>707818.13315217395</v>
      </c>
      <c r="E28" s="24">
        <f t="shared" si="0"/>
        <v>41.068491847826095</v>
      </c>
      <c r="F28" s="11"/>
      <c r="G28" s="29">
        <v>1.2332880434782612</v>
      </c>
      <c r="H28" s="11"/>
      <c r="I28" s="11"/>
      <c r="J28" s="11"/>
      <c r="K28" s="11"/>
      <c r="L28" s="11"/>
      <c r="M28" s="1"/>
      <c r="N28" s="1"/>
    </row>
    <row r="29" spans="1:14">
      <c r="A29" s="21">
        <v>18</v>
      </c>
      <c r="B29" s="17">
        <v>35.299999999999997</v>
      </c>
      <c r="C29" s="30">
        <f t="shared" si="1"/>
        <v>718020</v>
      </c>
      <c r="D29" s="30">
        <f t="shared" si="2"/>
        <v>866288.27445652173</v>
      </c>
      <c r="E29" s="24">
        <f t="shared" si="0"/>
        <v>44.019483695652177</v>
      </c>
      <c r="F29" s="11"/>
      <c r="G29" s="29">
        <v>1.2470108695652176</v>
      </c>
      <c r="H29" s="11"/>
      <c r="I29" s="11"/>
      <c r="J29" s="11"/>
      <c r="K29" s="11"/>
      <c r="L29" s="11"/>
      <c r="M29" s="1"/>
      <c r="N29" s="1"/>
    </row>
    <row r="30" spans="1:14">
      <c r="A30" s="21">
        <v>19</v>
      </c>
      <c r="B30" s="17">
        <v>36.4</v>
      </c>
      <c r="C30" s="30">
        <f t="shared" si="1"/>
        <v>849060</v>
      </c>
      <c r="D30" s="30">
        <f t="shared" si="2"/>
        <v>1031494.8179347826</v>
      </c>
      <c r="E30" s="24">
        <f t="shared" si="0"/>
        <v>45.890706521739141</v>
      </c>
      <c r="F30" s="11"/>
      <c r="G30" s="29">
        <v>1.2607336956521742</v>
      </c>
      <c r="H30" s="11"/>
      <c r="I30" s="11"/>
      <c r="J30" s="11"/>
      <c r="K30" s="11"/>
      <c r="L30" s="11"/>
      <c r="M30" s="1"/>
      <c r="N30" s="1"/>
    </row>
    <row r="31" spans="1:14">
      <c r="A31" s="21">
        <v>20</v>
      </c>
      <c r="B31" s="23">
        <v>36.799999999999997</v>
      </c>
      <c r="C31" s="30">
        <f t="shared" si="1"/>
        <v>981540</v>
      </c>
      <c r="D31" s="30">
        <f t="shared" si="2"/>
        <v>1200334.8179347827</v>
      </c>
      <c r="E31" s="26">
        <f>I4</f>
        <v>46.9</v>
      </c>
      <c r="F31" s="11"/>
      <c r="G31" s="29">
        <v>1.2744565217391308</v>
      </c>
      <c r="H31" s="11"/>
      <c r="I31" s="11"/>
      <c r="J31" s="11"/>
      <c r="K31" s="11"/>
      <c r="L31" s="11"/>
      <c r="M31" s="1"/>
      <c r="N31" s="1"/>
    </row>
    <row r="32" spans="1:14">
      <c r="A32" s="21">
        <v>21</v>
      </c>
      <c r="B32" s="17">
        <v>36.5</v>
      </c>
      <c r="C32" s="30">
        <f t="shared" si="1"/>
        <v>1112940</v>
      </c>
      <c r="D32" s="30">
        <f t="shared" si="2"/>
        <v>1367104.8743729098</v>
      </c>
      <c r="E32" s="25">
        <f>B32*G32</f>
        <v>46.325015677257539</v>
      </c>
      <c r="F32" s="11"/>
      <c r="G32" s="29">
        <v>1.269178511705686</v>
      </c>
      <c r="H32" s="11"/>
      <c r="I32" s="11"/>
      <c r="J32" s="11"/>
      <c r="K32" s="11"/>
      <c r="L32" s="11"/>
      <c r="M32" s="1"/>
      <c r="N32" s="1"/>
    </row>
    <row r="33" spans="1:14">
      <c r="A33" s="21">
        <v>22</v>
      </c>
      <c r="B33" s="17">
        <v>35.6</v>
      </c>
      <c r="C33" s="30">
        <f t="shared" si="1"/>
        <v>1241100</v>
      </c>
      <c r="D33" s="30">
        <f t="shared" si="2"/>
        <v>1529086.3626672241</v>
      </c>
      <c r="E33" s="25">
        <f t="shared" ref="E33:E83" si="3">B33*G33</f>
        <v>44.994857859531784</v>
      </c>
      <c r="F33" s="11"/>
      <c r="G33" s="29">
        <v>1.2639005016722411</v>
      </c>
      <c r="H33" s="11"/>
      <c r="I33" s="11"/>
      <c r="J33" s="11"/>
      <c r="K33" s="11"/>
      <c r="L33" s="11"/>
      <c r="M33" s="1"/>
      <c r="N33" s="1"/>
    </row>
    <row r="34" spans="1:14">
      <c r="A34" s="21">
        <v>23</v>
      </c>
      <c r="B34" s="17">
        <v>34.200000000000003</v>
      </c>
      <c r="C34" s="30">
        <f t="shared" si="1"/>
        <v>1364220</v>
      </c>
      <c r="D34" s="30">
        <f t="shared" si="2"/>
        <v>1684047.9638377926</v>
      </c>
      <c r="E34" s="25">
        <f t="shared" si="3"/>
        <v>43.04488921404684</v>
      </c>
      <c r="F34" s="11"/>
      <c r="G34" s="29">
        <v>1.2586224916387965</v>
      </c>
      <c r="H34" s="11"/>
      <c r="I34" s="11"/>
      <c r="J34" s="11"/>
      <c r="K34" s="11"/>
      <c r="L34" s="11"/>
      <c r="M34" s="1"/>
      <c r="N34" s="1"/>
    </row>
    <row r="35" spans="1:14">
      <c r="A35" s="21">
        <v>24</v>
      </c>
      <c r="B35" s="17">
        <v>32.4</v>
      </c>
      <c r="C35" s="30">
        <f t="shared" si="1"/>
        <v>1480860</v>
      </c>
      <c r="D35" s="30">
        <f t="shared" si="2"/>
        <v>1830238.0641722409</v>
      </c>
      <c r="E35" s="25">
        <f t="shared" si="3"/>
        <v>40.608361204013391</v>
      </c>
      <c r="F35" s="11"/>
      <c r="G35" s="29">
        <v>1.2533444816053516</v>
      </c>
      <c r="H35" s="11"/>
      <c r="I35" s="11"/>
      <c r="J35" s="11"/>
      <c r="K35" s="11"/>
      <c r="L35" s="11"/>
      <c r="M35" s="1"/>
      <c r="N35" s="1"/>
    </row>
    <row r="36" spans="1:14">
      <c r="A36" s="21">
        <v>25</v>
      </c>
      <c r="B36" s="17">
        <v>30.5</v>
      </c>
      <c r="C36" s="30">
        <f t="shared" si="1"/>
        <v>1590660</v>
      </c>
      <c r="D36" s="30">
        <f t="shared" si="2"/>
        <v>1967275.7627508363</v>
      </c>
      <c r="E36" s="25">
        <f t="shared" si="3"/>
        <v>38.066027382943155</v>
      </c>
      <c r="F36" s="11"/>
      <c r="G36" s="29">
        <v>1.2480664715719068</v>
      </c>
      <c r="H36" s="11"/>
      <c r="I36" s="11"/>
      <c r="J36" s="11"/>
      <c r="K36" s="11"/>
      <c r="L36" s="11"/>
      <c r="M36" s="1"/>
      <c r="N36" s="1"/>
    </row>
    <row r="37" spans="1:14">
      <c r="A37" s="21">
        <v>26</v>
      </c>
      <c r="B37" s="17">
        <v>28.3</v>
      </c>
      <c r="C37" s="30">
        <f t="shared" si="1"/>
        <v>1692540</v>
      </c>
      <c r="D37" s="30">
        <f t="shared" si="2"/>
        <v>2093891.0512123748</v>
      </c>
      <c r="E37" s="25">
        <f t="shared" si="3"/>
        <v>35.170913461538476</v>
      </c>
      <c r="F37" s="11"/>
      <c r="G37" s="29">
        <v>1.2427884615384619</v>
      </c>
      <c r="H37" s="11"/>
      <c r="I37" s="11"/>
      <c r="J37" s="11"/>
      <c r="K37" s="11"/>
      <c r="L37" s="11"/>
      <c r="M37" s="1"/>
      <c r="N37" s="1"/>
    </row>
    <row r="38" spans="1:14">
      <c r="A38" s="21">
        <v>27</v>
      </c>
      <c r="B38" s="17">
        <v>26.1</v>
      </c>
      <c r="C38" s="30">
        <f t="shared" si="1"/>
        <v>1786500</v>
      </c>
      <c r="D38" s="30">
        <f t="shared" si="2"/>
        <v>2210167.533235786</v>
      </c>
      <c r="E38" s="25">
        <f t="shared" si="3"/>
        <v>32.299022784280943</v>
      </c>
      <c r="F38" s="11"/>
      <c r="G38" s="29">
        <v>1.237510451505017</v>
      </c>
      <c r="H38" s="11"/>
      <c r="I38" s="11"/>
      <c r="J38" s="11"/>
      <c r="K38" s="11"/>
      <c r="L38" s="11"/>
      <c r="M38" s="1"/>
      <c r="N38" s="1"/>
    </row>
    <row r="39" spans="1:14">
      <c r="A39" s="21">
        <v>28</v>
      </c>
      <c r="B39" s="17">
        <v>23.9</v>
      </c>
      <c r="C39" s="30">
        <f t="shared" si="1"/>
        <v>1872540</v>
      </c>
      <c r="D39" s="30">
        <f t="shared" si="2"/>
        <v>2316188.8125</v>
      </c>
      <c r="E39" s="25">
        <f t="shared" si="3"/>
        <v>29.450355351170572</v>
      </c>
      <c r="F39" s="11"/>
      <c r="G39" s="29">
        <v>1.2322324414715722</v>
      </c>
      <c r="H39" s="11"/>
      <c r="I39" s="11"/>
      <c r="J39" s="11"/>
      <c r="K39" s="11"/>
      <c r="L39" s="11"/>
      <c r="M39" s="1"/>
      <c r="N39" s="1"/>
    </row>
    <row r="40" spans="1:14">
      <c r="A40" s="21">
        <v>29</v>
      </c>
      <c r="B40" s="17">
        <v>21.7</v>
      </c>
      <c r="C40" s="30">
        <f t="shared" si="1"/>
        <v>1950660</v>
      </c>
      <c r="D40" s="30">
        <f t="shared" si="2"/>
        <v>2412038.4926839466</v>
      </c>
      <c r="E40" s="25">
        <f t="shared" si="3"/>
        <v>26.624911162207368</v>
      </c>
      <c r="F40" s="11"/>
      <c r="G40" s="29">
        <v>1.2269544314381275</v>
      </c>
      <c r="H40" s="11"/>
      <c r="I40" s="11"/>
      <c r="J40" s="11"/>
      <c r="K40" s="11"/>
      <c r="L40" s="11"/>
      <c r="M40" s="1"/>
      <c r="N40" s="1"/>
    </row>
    <row r="41" spans="1:14">
      <c r="A41" s="21">
        <v>30</v>
      </c>
      <c r="B41" s="17">
        <v>19.600000000000001</v>
      </c>
      <c r="C41" s="30">
        <f t="shared" si="1"/>
        <v>2021220</v>
      </c>
      <c r="D41" s="30">
        <f t="shared" si="2"/>
        <v>2498239.9809782612</v>
      </c>
      <c r="E41" s="25">
        <f t="shared" si="3"/>
        <v>23.944857859531783</v>
      </c>
      <c r="F41" s="11"/>
      <c r="G41" s="29">
        <v>1.2216764214046827</v>
      </c>
      <c r="H41" s="11"/>
      <c r="I41" s="11"/>
      <c r="J41" s="11"/>
      <c r="K41" s="11"/>
      <c r="L41" s="11"/>
      <c r="M41" s="1"/>
      <c r="N41" s="1"/>
    </row>
    <row r="42" spans="1:14">
      <c r="A42" s="21">
        <v>31</v>
      </c>
      <c r="B42" s="17">
        <v>17.600000000000001</v>
      </c>
      <c r="C42" s="30">
        <f t="shared" si="1"/>
        <v>2084580</v>
      </c>
      <c r="D42" s="30">
        <f t="shared" si="2"/>
        <v>2575310.984322743</v>
      </c>
      <c r="E42" s="25">
        <f t="shared" si="3"/>
        <v>21.408612040133786</v>
      </c>
      <c r="F42" s="11"/>
      <c r="G42" s="29">
        <v>1.2163984113712378</v>
      </c>
      <c r="H42" s="11"/>
      <c r="I42" s="11"/>
      <c r="J42" s="11"/>
      <c r="K42" s="11"/>
      <c r="L42" s="11"/>
      <c r="M42" s="1"/>
      <c r="N42" s="1"/>
    </row>
    <row r="43" spans="1:14">
      <c r="A43" s="21">
        <v>32</v>
      </c>
      <c r="B43" s="17">
        <v>15.7</v>
      </c>
      <c r="C43" s="30">
        <f t="shared" si="1"/>
        <v>2141100</v>
      </c>
      <c r="D43" s="30">
        <f t="shared" si="2"/>
        <v>2643763.5094063552</v>
      </c>
      <c r="E43" s="25">
        <f t="shared" si="3"/>
        <v>19.014590301003349</v>
      </c>
      <c r="F43" s="11"/>
      <c r="G43" s="29">
        <v>1.211120401337793</v>
      </c>
      <c r="H43" s="11"/>
      <c r="I43" s="11"/>
      <c r="J43" s="11"/>
      <c r="K43" s="11"/>
      <c r="L43" s="11"/>
      <c r="M43" s="1"/>
      <c r="N43" s="1"/>
    </row>
    <row r="44" spans="1:14">
      <c r="A44" s="21">
        <v>33</v>
      </c>
      <c r="B44" s="17">
        <v>14</v>
      </c>
      <c r="C44" s="30">
        <f t="shared" si="1"/>
        <v>2191500</v>
      </c>
      <c r="D44" s="30">
        <f t="shared" si="2"/>
        <v>2704537.9659280945</v>
      </c>
      <c r="E44" s="25">
        <f t="shared" si="3"/>
        <v>16.881793478260875</v>
      </c>
      <c r="F44" s="11"/>
      <c r="G44" s="29">
        <v>1.2058423913043481</v>
      </c>
      <c r="H44" s="11"/>
      <c r="I44" s="11"/>
      <c r="J44" s="11"/>
      <c r="K44" s="11"/>
      <c r="L44" s="11"/>
      <c r="M44" s="1"/>
      <c r="N44" s="1"/>
    </row>
    <row r="45" spans="1:14">
      <c r="A45" s="21">
        <v>34</v>
      </c>
      <c r="B45" s="17">
        <v>12.4</v>
      </c>
      <c r="C45" s="30">
        <f t="shared" si="1"/>
        <v>2236140</v>
      </c>
      <c r="D45" s="30">
        <f t="shared" si="2"/>
        <v>2758131.1599080274</v>
      </c>
      <c r="E45" s="25">
        <f t="shared" si="3"/>
        <v>14.886998327759201</v>
      </c>
      <c r="F45" s="11"/>
      <c r="G45" s="29">
        <v>1.2005643812709033</v>
      </c>
      <c r="H45" s="11"/>
      <c r="I45" s="11"/>
      <c r="J45" s="11"/>
      <c r="K45" s="11"/>
      <c r="L45" s="11"/>
      <c r="M45" s="1"/>
      <c r="N45" s="1"/>
    </row>
    <row r="46" spans="1:14">
      <c r="A46" s="21">
        <v>35</v>
      </c>
      <c r="B46" s="17">
        <v>10.9</v>
      </c>
      <c r="C46" s="30">
        <f t="shared" si="1"/>
        <v>2275380</v>
      </c>
      <c r="D46" s="30">
        <f t="shared" si="2"/>
        <v>2805034.1971153854</v>
      </c>
      <c r="E46" s="25">
        <f t="shared" si="3"/>
        <v>13.028621446488296</v>
      </c>
      <c r="F46" s="11"/>
      <c r="G46" s="29">
        <v>1.1952863712374584</v>
      </c>
      <c r="H46" s="11"/>
      <c r="I46" s="11"/>
      <c r="J46" s="11"/>
      <c r="K46" s="11"/>
      <c r="L46" s="11"/>
      <c r="M46" s="1"/>
      <c r="N46" s="1"/>
    </row>
    <row r="47" spans="1:14">
      <c r="A47" s="21">
        <v>36</v>
      </c>
      <c r="B47" s="17">
        <v>9.6199999999999992</v>
      </c>
      <c r="C47" s="30">
        <f t="shared" si="1"/>
        <v>2310012</v>
      </c>
      <c r="D47" s="30">
        <f t="shared" si="2"/>
        <v>2846246.5666806027</v>
      </c>
      <c r="E47" s="25">
        <f t="shared" si="3"/>
        <v>11.44788043478261</v>
      </c>
      <c r="F47" s="11"/>
      <c r="G47" s="29">
        <v>1.1900083612040135</v>
      </c>
      <c r="H47" s="11"/>
      <c r="I47" s="11"/>
      <c r="J47" s="11"/>
      <c r="K47" s="11"/>
      <c r="L47" s="11"/>
      <c r="M47" s="1"/>
      <c r="N47" s="1"/>
    </row>
    <row r="48" spans="1:14">
      <c r="A48" s="21">
        <v>37</v>
      </c>
      <c r="B48" s="17">
        <v>8.43</v>
      </c>
      <c r="C48" s="30">
        <f t="shared" si="1"/>
        <v>2340360</v>
      </c>
      <c r="D48" s="30">
        <f t="shared" si="2"/>
        <v>2882200.7633779272</v>
      </c>
      <c r="E48" s="25">
        <f t="shared" si="3"/>
        <v>9.9872768603678956</v>
      </c>
      <c r="F48" s="11"/>
      <c r="G48" s="29">
        <v>1.1847303511705689</v>
      </c>
      <c r="H48" s="11"/>
      <c r="I48" s="11"/>
      <c r="J48" s="11"/>
      <c r="K48" s="11"/>
      <c r="L48" s="11"/>
      <c r="M48" s="1"/>
      <c r="N48" s="1"/>
    </row>
    <row r="49" spans="1:14">
      <c r="A49" s="21">
        <v>38</v>
      </c>
      <c r="B49" s="17">
        <v>7.37</v>
      </c>
      <c r="C49" s="30">
        <f t="shared" si="1"/>
        <v>2366892</v>
      </c>
      <c r="D49" s="30">
        <f t="shared" si="2"/>
        <v>2913493.9928929773</v>
      </c>
      <c r="E49" s="25">
        <f t="shared" si="3"/>
        <v>8.692563754180604</v>
      </c>
      <c r="F49" s="11"/>
      <c r="G49" s="29">
        <v>1.179452341137124</v>
      </c>
      <c r="H49" s="11"/>
      <c r="I49" s="11"/>
      <c r="J49" s="11"/>
      <c r="K49" s="11"/>
      <c r="L49" s="11"/>
      <c r="M49" s="1"/>
      <c r="N49" s="1"/>
    </row>
    <row r="50" spans="1:14">
      <c r="A50" s="21">
        <v>39</v>
      </c>
      <c r="B50" s="17">
        <v>6.43</v>
      </c>
      <c r="C50" s="30">
        <f t="shared" si="1"/>
        <v>2390040</v>
      </c>
      <c r="D50" s="30">
        <f t="shared" si="2"/>
        <v>2940673.7803093651</v>
      </c>
      <c r="E50" s="25">
        <f t="shared" si="3"/>
        <v>7.5499409489966567</v>
      </c>
      <c r="F50" s="11"/>
      <c r="G50" s="29">
        <v>1.1741743311036792</v>
      </c>
      <c r="H50" s="11"/>
      <c r="I50" s="11"/>
      <c r="J50" s="11"/>
      <c r="K50" s="11"/>
      <c r="L50" s="11"/>
      <c r="M50" s="1"/>
      <c r="N50" s="1"/>
    </row>
    <row r="51" spans="1:14">
      <c r="A51" s="21">
        <v>40</v>
      </c>
      <c r="B51" s="17">
        <v>5.6</v>
      </c>
      <c r="C51" s="30">
        <f t="shared" si="1"/>
        <v>2410200</v>
      </c>
      <c r="D51" s="30">
        <f t="shared" si="2"/>
        <v>2964238.7301421412</v>
      </c>
      <c r="E51" s="25">
        <f t="shared" si="3"/>
        <v>6.5458193979933119</v>
      </c>
      <c r="F51" s="11"/>
      <c r="G51" s="29">
        <v>1.1688963210702343</v>
      </c>
      <c r="H51" s="11"/>
      <c r="I51" s="11"/>
      <c r="J51" s="11"/>
      <c r="K51" s="11"/>
      <c r="L51" s="11"/>
      <c r="M51" s="1"/>
      <c r="N51" s="1"/>
    </row>
    <row r="52" spans="1:14">
      <c r="A52" s="21">
        <v>41</v>
      </c>
      <c r="B52" s="17">
        <v>4.8600000000000003</v>
      </c>
      <c r="C52" s="30">
        <f t="shared" si="1"/>
        <v>2427696</v>
      </c>
      <c r="D52" s="30">
        <f t="shared" si="2"/>
        <v>2984597.3961120411</v>
      </c>
      <c r="E52" s="25">
        <f t="shared" si="3"/>
        <v>5.6551849916387971</v>
      </c>
      <c r="F52" s="11"/>
      <c r="G52" s="29">
        <v>1.1636183110367895</v>
      </c>
      <c r="H52" s="11"/>
      <c r="I52" s="11"/>
      <c r="J52" s="11"/>
      <c r="K52" s="11"/>
      <c r="L52" s="11"/>
      <c r="M52" s="1"/>
      <c r="N52" s="1"/>
    </row>
    <row r="53" spans="1:14">
      <c r="A53" s="21">
        <v>42</v>
      </c>
      <c r="B53" s="17">
        <v>4.22</v>
      </c>
      <c r="C53" s="30">
        <f t="shared" si="1"/>
        <v>2442888</v>
      </c>
      <c r="D53" s="30">
        <f t="shared" si="2"/>
        <v>3002194.9019648838</v>
      </c>
      <c r="E53" s="25">
        <f t="shared" si="3"/>
        <v>4.8881960702341143</v>
      </c>
      <c r="F53" s="11"/>
      <c r="G53" s="29">
        <v>1.1583403010033446</v>
      </c>
      <c r="H53" s="11"/>
      <c r="I53" s="11"/>
      <c r="J53" s="11"/>
      <c r="K53" s="11"/>
      <c r="L53" s="11"/>
      <c r="M53" s="1"/>
      <c r="N53" s="1"/>
    </row>
    <row r="54" spans="1:14">
      <c r="A54" s="21">
        <v>43</v>
      </c>
      <c r="B54" s="17">
        <v>3.66</v>
      </c>
      <c r="C54" s="30">
        <f t="shared" si="1"/>
        <v>2456064</v>
      </c>
      <c r="D54" s="30">
        <f t="shared" si="2"/>
        <v>3017387.6507107033</v>
      </c>
      <c r="E54" s="25">
        <f t="shared" si="3"/>
        <v>4.220207984949834</v>
      </c>
      <c r="F54" s="11"/>
      <c r="G54" s="29">
        <v>1.1530622909699</v>
      </c>
      <c r="H54" s="11"/>
      <c r="I54" s="11"/>
      <c r="J54" s="11"/>
      <c r="K54" s="11"/>
      <c r="L54" s="11"/>
      <c r="M54" s="1"/>
      <c r="N54" s="1"/>
    </row>
    <row r="55" spans="1:14">
      <c r="A55" s="21">
        <v>44</v>
      </c>
      <c r="B55" s="17">
        <v>3.17</v>
      </c>
      <c r="C55" s="30">
        <f t="shared" si="1"/>
        <v>2467476</v>
      </c>
      <c r="D55" s="30">
        <f t="shared" si="2"/>
        <v>3030486.1649247501</v>
      </c>
      <c r="E55" s="25">
        <f t="shared" si="3"/>
        <v>3.6384761705685627</v>
      </c>
      <c r="F55" s="11"/>
      <c r="G55" s="29">
        <v>1.1477842809364551</v>
      </c>
      <c r="H55" s="11"/>
      <c r="I55" s="11"/>
      <c r="J55" s="11"/>
      <c r="K55" s="11"/>
      <c r="L55" s="11"/>
      <c r="M55" s="1"/>
      <c r="N55" s="1"/>
    </row>
    <row r="56" spans="1:14">
      <c r="A56" s="21">
        <v>45</v>
      </c>
      <c r="B56" s="17">
        <v>2.74</v>
      </c>
      <c r="C56" s="30">
        <f t="shared" si="1"/>
        <v>2477340</v>
      </c>
      <c r="D56" s="30">
        <f t="shared" si="2"/>
        <v>3041755.8467809376</v>
      </c>
      <c r="E56" s="25">
        <f t="shared" si="3"/>
        <v>3.1304671822742485</v>
      </c>
      <c r="F56" s="11"/>
      <c r="G56" s="29">
        <v>1.1425062709030103</v>
      </c>
      <c r="H56" s="11"/>
      <c r="I56" s="11"/>
      <c r="J56" s="11"/>
      <c r="K56" s="11"/>
      <c r="L56" s="11"/>
      <c r="M56" s="1"/>
      <c r="N56" s="1"/>
    </row>
    <row r="57" spans="1:14">
      <c r="A57" s="21">
        <v>46</v>
      </c>
      <c r="B57" s="17">
        <v>2.38</v>
      </c>
      <c r="C57" s="30">
        <f t="shared" si="1"/>
        <v>2485908</v>
      </c>
      <c r="D57" s="30">
        <f t="shared" si="2"/>
        <v>3051499.618520068</v>
      </c>
      <c r="E57" s="25">
        <f t="shared" si="3"/>
        <v>2.7066032608695654</v>
      </c>
      <c r="F57" s="11"/>
      <c r="G57" s="29">
        <v>1.1372282608695654</v>
      </c>
      <c r="H57" s="11"/>
      <c r="I57" s="11"/>
      <c r="J57" s="11"/>
      <c r="K57" s="11"/>
      <c r="L57" s="11"/>
      <c r="M57" s="1"/>
      <c r="N57" s="1"/>
    </row>
    <row r="58" spans="1:14">
      <c r="A58" s="21">
        <v>47</v>
      </c>
      <c r="B58" s="17">
        <v>2.06</v>
      </c>
      <c r="C58" s="30">
        <f t="shared" si="1"/>
        <v>2493324</v>
      </c>
      <c r="D58" s="30">
        <f t="shared" si="2"/>
        <v>3059894.1615802688</v>
      </c>
      <c r="E58" s="25">
        <f t="shared" si="3"/>
        <v>2.3318175167224084</v>
      </c>
      <c r="F58" s="11"/>
      <c r="G58" s="29">
        <v>1.1319502508361206</v>
      </c>
      <c r="H58" s="11"/>
      <c r="I58" s="11"/>
      <c r="J58" s="11"/>
      <c r="K58" s="11"/>
      <c r="L58" s="11"/>
      <c r="M58" s="1"/>
      <c r="N58" s="1"/>
    </row>
    <row r="59" spans="1:14">
      <c r="A59" s="21">
        <v>48</v>
      </c>
      <c r="B59" s="17">
        <v>1.79</v>
      </c>
      <c r="C59" s="30">
        <f t="shared" si="1"/>
        <v>2499768</v>
      </c>
      <c r="D59" s="30">
        <f t="shared" si="2"/>
        <v>3067154.4375000014</v>
      </c>
      <c r="E59" s="25">
        <f t="shared" si="3"/>
        <v>2.0167433110367896</v>
      </c>
      <c r="F59" s="11"/>
      <c r="G59" s="29">
        <v>1.1266722408026757</v>
      </c>
      <c r="H59" s="11"/>
      <c r="I59" s="11"/>
      <c r="J59" s="11"/>
      <c r="K59" s="11"/>
      <c r="L59" s="11"/>
      <c r="M59" s="1"/>
      <c r="N59" s="1"/>
    </row>
    <row r="60" spans="1:14">
      <c r="A60" s="21">
        <v>49</v>
      </c>
      <c r="B60" s="17">
        <v>1.56</v>
      </c>
      <c r="C60" s="30">
        <f t="shared" si="1"/>
        <v>2505384</v>
      </c>
      <c r="D60" s="30">
        <f t="shared" si="2"/>
        <v>3073452.1875000014</v>
      </c>
      <c r="E60" s="25">
        <f t="shared" si="3"/>
        <v>1.7493750000000001</v>
      </c>
      <c r="F60" s="11"/>
      <c r="G60" s="29">
        <v>1.1213942307692308</v>
      </c>
      <c r="H60" s="11"/>
      <c r="I60" s="11"/>
      <c r="J60" s="11"/>
      <c r="K60" s="11"/>
      <c r="L60" s="11"/>
      <c r="M60" s="1"/>
      <c r="N60" s="1"/>
    </row>
    <row r="61" spans="1:14">
      <c r="A61" s="21">
        <v>50</v>
      </c>
      <c r="B61" s="17">
        <v>1.36</v>
      </c>
      <c r="C61" s="30">
        <f t="shared" si="1"/>
        <v>2510280</v>
      </c>
      <c r="D61" s="30">
        <f t="shared" si="2"/>
        <v>3078916.6925167236</v>
      </c>
      <c r="E61" s="25">
        <f t="shared" si="3"/>
        <v>1.5179180602006694</v>
      </c>
      <c r="F61" s="11"/>
      <c r="G61" s="29">
        <v>1.1161162207357862</v>
      </c>
      <c r="H61" s="11"/>
      <c r="I61" s="11"/>
      <c r="J61" s="11"/>
      <c r="K61" s="11"/>
      <c r="L61" s="11"/>
      <c r="M61" s="1"/>
      <c r="N61" s="1"/>
    </row>
    <row r="62" spans="1:14">
      <c r="A62" s="21">
        <v>51</v>
      </c>
      <c r="B62" s="17">
        <v>1.19</v>
      </c>
      <c r="C62" s="30">
        <f t="shared" si="1"/>
        <v>2514564</v>
      </c>
      <c r="D62" s="30">
        <f t="shared" si="2"/>
        <v>3083675.5234113727</v>
      </c>
      <c r="E62" s="25">
        <f t="shared" si="3"/>
        <v>1.3218974707357862</v>
      </c>
      <c r="F62" s="11"/>
      <c r="G62" s="29">
        <v>1.1108382107023413</v>
      </c>
      <c r="H62" s="11"/>
      <c r="I62" s="11"/>
      <c r="J62" s="11"/>
      <c r="K62" s="11"/>
      <c r="L62" s="11"/>
      <c r="M62" s="1"/>
      <c r="N62" s="1"/>
    </row>
    <row r="63" spans="1:14">
      <c r="A63" s="21">
        <v>52</v>
      </c>
      <c r="B63" s="17">
        <v>1.04</v>
      </c>
      <c r="C63" s="30">
        <f t="shared" si="1"/>
        <v>2518308</v>
      </c>
      <c r="D63" s="30">
        <f t="shared" si="2"/>
        <v>3087814.7408026769</v>
      </c>
      <c r="E63" s="25">
        <f t="shared" si="3"/>
        <v>1.1497826086956524</v>
      </c>
      <c r="F63" s="11"/>
      <c r="G63" s="29">
        <v>1.1055602006688965</v>
      </c>
      <c r="H63" s="11"/>
      <c r="I63" s="11"/>
      <c r="J63" s="11"/>
      <c r="K63" s="11"/>
      <c r="L63" s="11"/>
      <c r="M63" s="1"/>
      <c r="N63" s="1"/>
    </row>
    <row r="64" spans="1:14">
      <c r="A64" s="21">
        <v>53</v>
      </c>
      <c r="B64" s="17">
        <v>0.92</v>
      </c>
      <c r="C64" s="30">
        <f t="shared" si="1"/>
        <v>2521620</v>
      </c>
      <c r="D64" s="30">
        <f t="shared" si="2"/>
        <v>3091458.8754180614</v>
      </c>
      <c r="E64" s="25">
        <f t="shared" si="3"/>
        <v>1.0122596153846155</v>
      </c>
      <c r="F64" s="11"/>
      <c r="G64" s="29">
        <v>1.1002821906354516</v>
      </c>
      <c r="H64" s="11"/>
      <c r="I64" s="11"/>
      <c r="J64" s="11"/>
      <c r="K64" s="11"/>
      <c r="L64" s="11"/>
      <c r="M64" s="1"/>
      <c r="N64" s="1"/>
    </row>
    <row r="65" spans="1:14">
      <c r="A65" s="21">
        <v>54</v>
      </c>
      <c r="B65" s="17">
        <v>0.82</v>
      </c>
      <c r="C65" s="30">
        <f t="shared" si="1"/>
        <v>2524572</v>
      </c>
      <c r="D65" s="30">
        <f t="shared" si="2"/>
        <v>3094691.3277591984</v>
      </c>
      <c r="E65" s="25">
        <f t="shared" si="3"/>
        <v>0.89790342809364554</v>
      </c>
      <c r="F65" s="11"/>
      <c r="G65" s="29">
        <v>1.0950041806020068</v>
      </c>
      <c r="H65" s="11"/>
      <c r="I65" s="11"/>
      <c r="J65" s="11"/>
      <c r="K65" s="11"/>
      <c r="L65" s="11"/>
      <c r="M65" s="1"/>
      <c r="N65" s="1"/>
    </row>
    <row r="66" spans="1:14">
      <c r="A66" s="21">
        <v>55</v>
      </c>
      <c r="B66" s="17">
        <v>0.73</v>
      </c>
      <c r="C66" s="30">
        <f t="shared" si="1"/>
        <v>2527200</v>
      </c>
      <c r="D66" s="30">
        <f t="shared" si="2"/>
        <v>3097555.1281354525</v>
      </c>
      <c r="E66" s="25">
        <f t="shared" si="3"/>
        <v>0.79550010451505015</v>
      </c>
      <c r="F66" s="11"/>
      <c r="G66" s="29">
        <v>1.0897261705685619</v>
      </c>
      <c r="H66" s="11"/>
      <c r="I66" s="11"/>
      <c r="J66" s="11"/>
      <c r="K66" s="11"/>
      <c r="L66" s="11"/>
      <c r="M66" s="1"/>
      <c r="N66" s="1"/>
    </row>
    <row r="67" spans="1:14">
      <c r="A67" s="21">
        <v>56</v>
      </c>
      <c r="B67" s="17">
        <v>0.65</v>
      </c>
      <c r="C67" s="30">
        <f t="shared" si="1"/>
        <v>2529540</v>
      </c>
      <c r="D67" s="30">
        <f t="shared" si="2"/>
        <v>3100092.7368311048</v>
      </c>
      <c r="E67" s="25">
        <f t="shared" si="3"/>
        <v>0.70489130434782621</v>
      </c>
      <c r="F67" s="11"/>
      <c r="G67" s="29">
        <v>1.0844481605351173</v>
      </c>
      <c r="H67" s="11"/>
      <c r="I67" s="11"/>
      <c r="J67" s="11"/>
      <c r="K67" s="11"/>
      <c r="L67" s="11"/>
      <c r="M67" s="1"/>
      <c r="N67" s="1"/>
    </row>
    <row r="68" spans="1:14">
      <c r="A68" s="21">
        <v>57</v>
      </c>
      <c r="B68" s="17">
        <v>0.57999999999999996</v>
      </c>
      <c r="C68" s="30">
        <f t="shared" si="1"/>
        <v>2531628</v>
      </c>
      <c r="D68" s="30">
        <f t="shared" si="2"/>
        <v>3102346.0441053524</v>
      </c>
      <c r="E68" s="25">
        <f t="shared" si="3"/>
        <v>0.62591868729097</v>
      </c>
      <c r="F68" s="11"/>
      <c r="G68" s="29">
        <v>1.0791701505016724</v>
      </c>
      <c r="H68" s="11"/>
      <c r="I68" s="11"/>
      <c r="J68" s="11"/>
      <c r="K68" s="11"/>
      <c r="L68" s="11"/>
      <c r="M68" s="1"/>
      <c r="N68" s="1"/>
    </row>
    <row r="69" spans="1:14">
      <c r="A69" s="21">
        <v>58</v>
      </c>
      <c r="B69" s="17">
        <v>0.53</v>
      </c>
      <c r="C69" s="30">
        <f t="shared" si="1"/>
        <v>2533536</v>
      </c>
      <c r="D69" s="30">
        <f t="shared" si="2"/>
        <v>3104395.0303093656</v>
      </c>
      <c r="E69" s="25">
        <f t="shared" si="3"/>
        <v>0.56916283444816063</v>
      </c>
      <c r="F69" s="11"/>
      <c r="G69" s="29">
        <v>1.0738921404682276</v>
      </c>
      <c r="H69" s="11"/>
      <c r="I69" s="11"/>
      <c r="J69" s="11"/>
      <c r="K69" s="11"/>
      <c r="L69" s="11"/>
      <c r="M69" s="1"/>
      <c r="N69" s="1"/>
    </row>
    <row r="70" spans="1:14">
      <c r="A70" s="21">
        <v>59</v>
      </c>
      <c r="B70" s="17">
        <v>0.48</v>
      </c>
      <c r="C70" s="30">
        <f t="shared" si="1"/>
        <v>2535264</v>
      </c>
      <c r="D70" s="30">
        <f t="shared" si="2"/>
        <v>3106241.5955267567</v>
      </c>
      <c r="E70" s="25">
        <f t="shared" si="3"/>
        <v>0.51293478260869563</v>
      </c>
      <c r="F70" s="11"/>
      <c r="G70" s="29">
        <v>1.0686141304347827</v>
      </c>
      <c r="H70" s="11"/>
      <c r="I70" s="11"/>
      <c r="J70" s="11"/>
      <c r="K70" s="11"/>
      <c r="L70" s="11"/>
      <c r="M70" s="1"/>
      <c r="N70" s="1"/>
    </row>
    <row r="71" spans="1:14">
      <c r="A71" s="21">
        <v>60</v>
      </c>
      <c r="B71" s="17">
        <v>0.44</v>
      </c>
      <c r="C71" s="30">
        <f t="shared" si="1"/>
        <v>2536848</v>
      </c>
      <c r="D71" s="30">
        <f t="shared" si="2"/>
        <v>3107925.9199414724</v>
      </c>
      <c r="E71" s="25">
        <f t="shared" si="3"/>
        <v>0.46786789297658865</v>
      </c>
      <c r="F71" s="11"/>
      <c r="G71" s="29">
        <v>1.0633361204013378</v>
      </c>
      <c r="H71" s="11"/>
      <c r="I71" s="11"/>
      <c r="J71" s="11"/>
      <c r="K71" s="11"/>
      <c r="L71" s="11"/>
      <c r="M71" s="1"/>
      <c r="N71" s="1"/>
    </row>
    <row r="72" spans="1:14">
      <c r="A72" s="21">
        <v>61</v>
      </c>
      <c r="B72" s="17">
        <v>0.4</v>
      </c>
      <c r="C72" s="30">
        <f t="shared" si="1"/>
        <v>2538288</v>
      </c>
      <c r="D72" s="30">
        <f t="shared" si="2"/>
        <v>3109449.523620402</v>
      </c>
      <c r="E72" s="25">
        <f t="shared" si="3"/>
        <v>0.42322324414715723</v>
      </c>
      <c r="F72" s="11"/>
      <c r="G72" s="29">
        <v>1.058058110367893</v>
      </c>
      <c r="H72" s="11"/>
      <c r="I72" s="11"/>
      <c r="J72" s="11"/>
      <c r="K72" s="11"/>
      <c r="L72" s="11"/>
      <c r="M72" s="1"/>
      <c r="N72" s="1"/>
    </row>
    <row r="73" spans="1:14">
      <c r="A73" s="21">
        <v>62</v>
      </c>
      <c r="B73" s="17">
        <v>0.34</v>
      </c>
      <c r="C73" s="30">
        <f t="shared" si="1"/>
        <v>2539512</v>
      </c>
      <c r="D73" s="30">
        <f t="shared" si="2"/>
        <v>3110738.1264632111</v>
      </c>
      <c r="E73" s="25">
        <f t="shared" si="3"/>
        <v>0.35794523411371237</v>
      </c>
      <c r="F73" s="11"/>
      <c r="G73" s="29">
        <v>1.0527801003344481</v>
      </c>
      <c r="H73" s="11"/>
      <c r="I73" s="11"/>
      <c r="J73" s="11"/>
      <c r="K73" s="11"/>
      <c r="L73" s="11"/>
      <c r="M73" s="1"/>
      <c r="N73" s="1"/>
    </row>
    <row r="74" spans="1:14">
      <c r="A74" s="21">
        <v>63</v>
      </c>
      <c r="B74" s="17">
        <v>0.25</v>
      </c>
      <c r="C74" s="30">
        <f t="shared" si="1"/>
        <v>2540412</v>
      </c>
      <c r="D74" s="30">
        <f t="shared" si="2"/>
        <v>3111680.8783444823</v>
      </c>
      <c r="E74" s="25">
        <f t="shared" si="3"/>
        <v>0.26187552257525082</v>
      </c>
      <c r="F74" s="11"/>
      <c r="G74" s="29">
        <v>1.0475020903010033</v>
      </c>
      <c r="H74" s="11"/>
      <c r="I74" s="11"/>
      <c r="J74" s="11"/>
      <c r="K74" s="11"/>
      <c r="L74" s="11"/>
      <c r="M74" s="1"/>
      <c r="N74" s="1"/>
    </row>
    <row r="75" spans="1:14">
      <c r="A75" s="21">
        <v>64</v>
      </c>
      <c r="B75" s="17">
        <v>0.17</v>
      </c>
      <c r="C75" s="30">
        <f t="shared" si="1"/>
        <v>2541024</v>
      </c>
      <c r="D75" s="30">
        <f t="shared" si="2"/>
        <v>3112318.719481606</v>
      </c>
      <c r="E75" s="25">
        <f t="shared" si="3"/>
        <v>0.17717809364548498</v>
      </c>
      <c r="F75" s="11"/>
      <c r="G75" s="29">
        <v>1.0422240802675586</v>
      </c>
      <c r="H75" s="11"/>
      <c r="I75" s="11"/>
      <c r="J75" s="11"/>
      <c r="K75" s="11"/>
      <c r="L75" s="11"/>
      <c r="M75" s="1"/>
      <c r="N75" s="1"/>
    </row>
    <row r="76" spans="1:14">
      <c r="A76" s="21">
        <v>65</v>
      </c>
      <c r="B76" s="17">
        <v>0.12</v>
      </c>
      <c r="C76" s="30">
        <f t="shared" si="1"/>
        <v>2541456</v>
      </c>
      <c r="D76" s="30">
        <f t="shared" si="2"/>
        <v>3112766.6801839471</v>
      </c>
      <c r="E76" s="25">
        <f t="shared" si="3"/>
        <v>0.12443352842809365</v>
      </c>
      <c r="F76" s="11"/>
      <c r="G76" s="29">
        <v>1.0369460702341138</v>
      </c>
      <c r="H76" s="11"/>
      <c r="I76" s="11"/>
      <c r="J76" s="11"/>
      <c r="K76" s="11"/>
      <c r="L76" s="11"/>
      <c r="M76" s="1"/>
      <c r="N76" s="1"/>
    </row>
    <row r="77" spans="1:14">
      <c r="A77" s="21">
        <v>66</v>
      </c>
      <c r="B77" s="17">
        <v>0.09</v>
      </c>
      <c r="C77" s="30">
        <f t="shared" ref="C77:C83" si="4">(B77*3600)+C76</f>
        <v>2541780</v>
      </c>
      <c r="D77" s="30">
        <f t="shared" ref="D77:D83" si="5">(E77*3600)+D76</f>
        <v>3113100.940635452</v>
      </c>
      <c r="E77" s="25">
        <f t="shared" si="3"/>
        <v>9.2850125418060203E-2</v>
      </c>
      <c r="F77" s="11"/>
      <c r="G77" s="29">
        <v>1.0316680602006689</v>
      </c>
      <c r="H77" s="11"/>
      <c r="I77" s="11"/>
      <c r="J77" s="11"/>
      <c r="K77" s="11"/>
      <c r="L77" s="11"/>
      <c r="M77" s="1"/>
      <c r="N77" s="1"/>
    </row>
    <row r="78" spans="1:14">
      <c r="A78" s="21">
        <v>67</v>
      </c>
      <c r="B78" s="17">
        <v>7.0000000000000007E-2</v>
      </c>
      <c r="C78" s="30">
        <f t="shared" si="4"/>
        <v>2542032</v>
      </c>
      <c r="D78" s="30">
        <f t="shared" si="5"/>
        <v>3113359.590928094</v>
      </c>
      <c r="E78" s="25">
        <f t="shared" si="3"/>
        <v>7.1847303511705693E-2</v>
      </c>
      <c r="F78" s="11"/>
      <c r="G78" s="29">
        <v>1.0263900501672241</v>
      </c>
      <c r="H78" s="11"/>
      <c r="I78" s="11"/>
      <c r="J78" s="11"/>
      <c r="K78" s="11"/>
      <c r="L78" s="11"/>
      <c r="M78" s="1"/>
      <c r="N78" s="1"/>
    </row>
    <row r="79" spans="1:14">
      <c r="A79" s="21">
        <v>68</v>
      </c>
      <c r="B79" s="17">
        <v>0.06</v>
      </c>
      <c r="C79" s="30">
        <f t="shared" si="4"/>
        <v>2542248</v>
      </c>
      <c r="D79" s="30">
        <f t="shared" si="5"/>
        <v>3113580.1511287629</v>
      </c>
      <c r="E79" s="25">
        <f t="shared" si="3"/>
        <v>6.1266722408026747E-2</v>
      </c>
      <c r="F79" s="11"/>
      <c r="G79" s="29">
        <v>1.0211120401337792</v>
      </c>
      <c r="H79" s="11"/>
      <c r="I79" s="11"/>
      <c r="J79" s="11"/>
      <c r="K79" s="11"/>
      <c r="L79" s="11"/>
      <c r="M79" s="1"/>
      <c r="N79" s="1"/>
    </row>
    <row r="80" spans="1:14">
      <c r="A80" s="21">
        <v>69</v>
      </c>
      <c r="B80" s="17">
        <v>0.05</v>
      </c>
      <c r="C80" s="30">
        <f t="shared" si="4"/>
        <v>2542428</v>
      </c>
      <c r="D80" s="30">
        <f t="shared" si="5"/>
        <v>3113763.0012541809</v>
      </c>
      <c r="E80" s="25">
        <f t="shared" si="3"/>
        <v>5.0791701505016731E-2</v>
      </c>
      <c r="F80" s="11"/>
      <c r="G80" s="29">
        <v>1.0158340301003346</v>
      </c>
      <c r="H80" s="11"/>
      <c r="I80" s="11"/>
      <c r="J80" s="11"/>
      <c r="K80" s="11"/>
      <c r="L80" s="11"/>
      <c r="M80" s="1"/>
      <c r="N80" s="1"/>
    </row>
    <row r="81" spans="1:17">
      <c r="A81" s="21">
        <v>70</v>
      </c>
      <c r="B81" s="17">
        <v>0.04</v>
      </c>
      <c r="C81" s="30">
        <f t="shared" si="4"/>
        <v>2542572</v>
      </c>
      <c r="D81" s="30">
        <f t="shared" si="5"/>
        <v>3113908.5213210704</v>
      </c>
      <c r="E81" s="25">
        <f t="shared" si="3"/>
        <v>4.0422240802675591E-2</v>
      </c>
      <c r="F81" s="11"/>
      <c r="G81" s="29">
        <v>1.0105560200668897</v>
      </c>
      <c r="H81" s="11"/>
      <c r="I81" s="11"/>
      <c r="J81" s="11"/>
      <c r="K81" s="11"/>
      <c r="L81" s="11"/>
      <c r="M81" s="1"/>
      <c r="N81" s="1"/>
    </row>
    <row r="82" spans="1:17">
      <c r="A82" s="21">
        <v>71</v>
      </c>
      <c r="B82" s="17">
        <v>0.04</v>
      </c>
      <c r="C82" s="30">
        <f t="shared" si="4"/>
        <v>2542716</v>
      </c>
      <c r="D82" s="30">
        <f t="shared" si="5"/>
        <v>3114053.2813545153</v>
      </c>
      <c r="E82" s="25">
        <f t="shared" si="3"/>
        <v>4.0211120401337792E-2</v>
      </c>
      <c r="F82" s="11"/>
      <c r="G82" s="29">
        <v>1.0052780100334449</v>
      </c>
      <c r="H82" s="11"/>
      <c r="I82" s="11"/>
      <c r="J82" s="11"/>
      <c r="K82" s="11"/>
      <c r="L82" s="11"/>
      <c r="M82" s="1"/>
      <c r="N82" s="1"/>
    </row>
    <row r="83" spans="1:17" ht="15.75" thickBot="1">
      <c r="A83" s="22">
        <v>72</v>
      </c>
      <c r="B83" s="18">
        <v>0</v>
      </c>
      <c r="C83" s="31">
        <f t="shared" si="4"/>
        <v>2542716</v>
      </c>
      <c r="D83" s="31">
        <f t="shared" si="5"/>
        <v>3114053.2813545153</v>
      </c>
      <c r="E83" s="27">
        <f t="shared" si="3"/>
        <v>0</v>
      </c>
      <c r="F83" s="11"/>
      <c r="G83" s="29">
        <v>1</v>
      </c>
      <c r="H83" s="11"/>
      <c r="I83" s="11"/>
      <c r="J83" s="11"/>
      <c r="K83" s="11"/>
      <c r="L83" s="11" t="s">
        <v>26</v>
      </c>
      <c r="M83" s="1"/>
      <c r="N83" s="1"/>
    </row>
    <row r="84" spans="1:17">
      <c r="A84" s="12"/>
      <c r="B84" s="12"/>
      <c r="C84" s="12"/>
      <c r="D84" s="12"/>
      <c r="E84" s="12"/>
      <c r="F84" s="11"/>
      <c r="G84" s="11"/>
      <c r="H84" s="11"/>
      <c r="I84" s="11"/>
      <c r="J84" s="11"/>
      <c r="K84" s="11"/>
      <c r="L84" s="11"/>
      <c r="M84" s="1"/>
      <c r="N84" s="1"/>
    </row>
    <row r="85" spans="1:17">
      <c r="A85" s="82" t="s">
        <v>12</v>
      </c>
      <c r="B85" s="83"/>
      <c r="C85" s="84"/>
      <c r="D85" s="82" t="s">
        <v>22</v>
      </c>
      <c r="E85" s="84"/>
      <c r="F85" s="6" t="s">
        <v>13</v>
      </c>
      <c r="G85" s="1"/>
      <c r="H85" s="1"/>
      <c r="I85" s="1"/>
      <c r="J85" s="1"/>
      <c r="K85" s="1"/>
      <c r="L85" s="1"/>
      <c r="M85" s="1"/>
      <c r="N85" s="1"/>
    </row>
    <row r="86" spans="1:17">
      <c r="A86" s="82" t="s">
        <v>14</v>
      </c>
      <c r="B86" s="83"/>
      <c r="C86" s="84"/>
      <c r="D86" s="82" t="s">
        <v>23</v>
      </c>
      <c r="E86" s="84"/>
      <c r="F86" s="6" t="s">
        <v>13</v>
      </c>
      <c r="G86" s="1"/>
      <c r="H86" s="1"/>
      <c r="I86" s="1"/>
      <c r="J86" s="1"/>
      <c r="K86" s="1"/>
      <c r="L86" s="1"/>
      <c r="M86" s="1"/>
      <c r="N86" s="1"/>
    </row>
    <row r="87" spans="1:17">
      <c r="A87" s="35"/>
      <c r="B87" s="35"/>
      <c r="C87" s="35"/>
      <c r="D87" s="35"/>
      <c r="E87" s="35"/>
      <c r="F87" s="35"/>
      <c r="G87" s="1"/>
      <c r="H87" s="1"/>
      <c r="I87" s="1"/>
      <c r="J87" s="1"/>
      <c r="K87" s="1"/>
      <c r="L87" s="1"/>
      <c r="M87" s="1"/>
      <c r="N87" s="1"/>
    </row>
    <row r="88" spans="1:17" ht="18">
      <c r="A88" s="46" t="s">
        <v>18</v>
      </c>
      <c r="B88" s="41"/>
      <c r="C88" s="41"/>
      <c r="D88" s="41"/>
      <c r="E88" s="35"/>
      <c r="F88" s="35"/>
      <c r="G88" s="1"/>
      <c r="H88" s="1"/>
      <c r="I88" s="1"/>
      <c r="J88" s="1"/>
      <c r="K88" s="1"/>
      <c r="L88" s="1"/>
      <c r="M88" s="1"/>
      <c r="N88" s="1"/>
    </row>
    <row r="89" spans="1:17">
      <c r="A89" s="35"/>
      <c r="B89" s="35"/>
      <c r="C89" s="35"/>
      <c r="D89" s="35"/>
      <c r="E89" s="35"/>
      <c r="F89" s="35"/>
      <c r="G89" s="1"/>
      <c r="H89" s="1"/>
      <c r="I89" s="36"/>
      <c r="J89" s="1"/>
      <c r="K89" s="1"/>
      <c r="L89" s="1"/>
      <c r="M89" s="1"/>
      <c r="N89" s="1"/>
    </row>
    <row r="90" spans="1:17" ht="17.25">
      <c r="A90" s="85" t="s">
        <v>9</v>
      </c>
      <c r="B90" s="86"/>
      <c r="C90" s="86"/>
      <c r="D90" s="86"/>
      <c r="E90" s="86"/>
      <c r="F90" s="86"/>
      <c r="G90" s="86"/>
      <c r="H90" s="87"/>
      <c r="I90" s="37"/>
      <c r="J90" s="1"/>
      <c r="K90" s="1"/>
      <c r="L90" s="1"/>
      <c r="M90" s="1"/>
      <c r="N90" s="1"/>
    </row>
    <row r="91" spans="1:17">
      <c r="A91" s="6">
        <v>1</v>
      </c>
      <c r="B91" s="6">
        <v>2</v>
      </c>
      <c r="C91" s="6">
        <v>5</v>
      </c>
      <c r="D91" s="6">
        <v>10</v>
      </c>
      <c r="E91" s="6">
        <v>20</v>
      </c>
      <c r="F91" s="6">
        <v>50</v>
      </c>
      <c r="G91" s="6">
        <v>100</v>
      </c>
      <c r="H91" s="39">
        <v>1000</v>
      </c>
      <c r="I91" s="38"/>
      <c r="J91" s="1"/>
      <c r="K91" s="1"/>
      <c r="L91" s="1"/>
      <c r="M91" s="1"/>
      <c r="N91" s="1"/>
    </row>
    <row r="92" spans="1:17" ht="17.25">
      <c r="A92" s="9">
        <v>7.5</v>
      </c>
      <c r="B92" s="9">
        <v>10.199999999999999</v>
      </c>
      <c r="C92" s="9">
        <v>14.8</v>
      </c>
      <c r="D92" s="9">
        <v>18</v>
      </c>
      <c r="E92" s="9">
        <v>20.7</v>
      </c>
      <c r="F92" s="9">
        <v>23.7</v>
      </c>
      <c r="G92" s="9">
        <v>27</v>
      </c>
      <c r="H92" s="40" t="s">
        <v>17</v>
      </c>
      <c r="I92" s="42" t="s">
        <v>19</v>
      </c>
      <c r="J92" s="43" t="s">
        <v>21</v>
      </c>
      <c r="K92" s="44"/>
      <c r="L92" s="44"/>
      <c r="M92" s="44"/>
      <c r="N92" s="44"/>
      <c r="O92" s="42" t="s">
        <v>19</v>
      </c>
      <c r="P92" s="45" t="s">
        <v>20</v>
      </c>
    </row>
    <row r="93" spans="1:17" ht="15.75" thickBot="1">
      <c r="A93" s="48"/>
      <c r="B93" s="48"/>
      <c r="C93" s="42" t="s">
        <v>19</v>
      </c>
      <c r="D93" s="80" t="s">
        <v>27</v>
      </c>
      <c r="E93" s="81"/>
      <c r="F93" s="81"/>
      <c r="G93" s="48"/>
      <c r="H93" s="49"/>
      <c r="I93" s="42"/>
      <c r="J93" s="50"/>
      <c r="K93" s="51"/>
      <c r="L93" s="51"/>
      <c r="M93" s="51"/>
      <c r="N93" s="51"/>
      <c r="O93" s="42"/>
      <c r="P93" s="52"/>
      <c r="Q93" s="53"/>
    </row>
    <row r="94" spans="1:17" ht="15.75" thickBot="1">
      <c r="A94" s="5"/>
      <c r="B94" s="5"/>
      <c r="C94" s="5"/>
      <c r="D94" s="88" t="s">
        <v>24</v>
      </c>
      <c r="E94" s="89"/>
      <c r="F94" s="90" t="s">
        <v>25</v>
      </c>
      <c r="G94" s="89"/>
      <c r="H94" s="1"/>
      <c r="I94" s="36"/>
      <c r="J94" s="1"/>
      <c r="K94" s="1"/>
      <c r="L94" s="1"/>
      <c r="M94" s="1"/>
      <c r="N94" s="1"/>
    </row>
    <row r="95" spans="1:17" ht="31.5" customHeight="1" thickBot="1">
      <c r="A95" s="19" t="s">
        <v>5</v>
      </c>
      <c r="B95" s="56" t="s">
        <v>3</v>
      </c>
      <c r="C95" s="57" t="s">
        <v>6</v>
      </c>
      <c r="D95" s="58" t="s">
        <v>7</v>
      </c>
      <c r="E95" s="55" t="s">
        <v>4</v>
      </c>
      <c r="F95" s="54" t="s">
        <v>7</v>
      </c>
      <c r="G95" s="55" t="s">
        <v>4</v>
      </c>
      <c r="H95" s="1"/>
      <c r="I95" s="28" t="s">
        <v>10</v>
      </c>
      <c r="J95" s="1"/>
      <c r="K95" s="1"/>
      <c r="L95" s="1"/>
      <c r="M95" s="1"/>
      <c r="N95" s="1"/>
    </row>
    <row r="96" spans="1:17">
      <c r="A96" s="33">
        <v>0</v>
      </c>
      <c r="B96" s="59">
        <v>0.2</v>
      </c>
      <c r="C96" s="60">
        <f>B96*(3600*2.5)</f>
        <v>1800</v>
      </c>
      <c r="D96" s="66">
        <f>E96*(3600*2.5)</f>
        <v>1800</v>
      </c>
      <c r="E96" s="69">
        <f t="shared" ref="E96:E105" si="6">I96*B96</f>
        <v>0.2</v>
      </c>
      <c r="F96" s="78">
        <f>G96*(3600*2.5)</f>
        <v>1980</v>
      </c>
      <c r="G96" s="74">
        <v>0.22</v>
      </c>
      <c r="H96" s="1"/>
      <c r="I96" s="29">
        <v>1</v>
      </c>
      <c r="J96" s="1"/>
      <c r="K96" s="1"/>
      <c r="L96" s="1"/>
      <c r="M96" s="1"/>
      <c r="N96" s="1"/>
    </row>
    <row r="97" spans="1:14">
      <c r="A97" s="33">
        <v>2.5</v>
      </c>
      <c r="B97" s="61">
        <v>0.2</v>
      </c>
      <c r="C97" s="30">
        <f>(B97*(3600*2.5))+C96</f>
        <v>3600</v>
      </c>
      <c r="D97" s="67">
        <f>(E97*(3600*2.5))+D96</f>
        <v>3620</v>
      </c>
      <c r="E97" s="70">
        <f t="shared" si="6"/>
        <v>0.20222222222222222</v>
      </c>
      <c r="F97" s="79">
        <f>(G97*(3600*2.5))+F96</f>
        <v>3960</v>
      </c>
      <c r="G97" s="75">
        <v>0.22</v>
      </c>
      <c r="H97" s="1"/>
      <c r="I97" s="29">
        <v>1.0111111111111111</v>
      </c>
      <c r="J97" s="1"/>
      <c r="K97" s="1"/>
      <c r="L97" s="1"/>
      <c r="M97" s="1"/>
      <c r="N97" s="1"/>
    </row>
    <row r="98" spans="1:14">
      <c r="A98" s="34">
        <v>5</v>
      </c>
      <c r="B98" s="62">
        <v>0.2</v>
      </c>
      <c r="C98" s="30">
        <f t="shared" ref="C98:C132" si="7">(B98*(3600*2.5))+C97</f>
        <v>5400</v>
      </c>
      <c r="D98" s="67">
        <f t="shared" ref="D98:D132" si="8">(E98*(3600*2.5))+D97</f>
        <v>5460</v>
      </c>
      <c r="E98" s="70">
        <f t="shared" si="6"/>
        <v>0.20444444444444448</v>
      </c>
      <c r="F98" s="79">
        <f t="shared" ref="F98:F132" si="9">(G98*(3600*2.5))+F97</f>
        <v>5940</v>
      </c>
      <c r="G98" s="75">
        <v>0.22</v>
      </c>
      <c r="H98" s="1"/>
      <c r="I98" s="29">
        <v>1.0222222222222224</v>
      </c>
      <c r="J98" s="1"/>
      <c r="K98" s="1"/>
      <c r="L98" s="1"/>
      <c r="M98" s="1"/>
      <c r="N98" s="1"/>
    </row>
    <row r="99" spans="1:14">
      <c r="A99" s="34">
        <v>7.5</v>
      </c>
      <c r="B99" s="62">
        <v>0.2</v>
      </c>
      <c r="C99" s="30">
        <f t="shared" si="7"/>
        <v>7200</v>
      </c>
      <c r="D99" s="67">
        <f t="shared" si="8"/>
        <v>7320</v>
      </c>
      <c r="E99" s="70">
        <f t="shared" si="6"/>
        <v>0.20666666666666669</v>
      </c>
      <c r="F99" s="79">
        <f t="shared" si="9"/>
        <v>7920</v>
      </c>
      <c r="G99" s="75">
        <v>0.22</v>
      </c>
      <c r="H99" s="1"/>
      <c r="I99" s="29">
        <v>1.0333333333333334</v>
      </c>
      <c r="J99" s="1"/>
      <c r="K99" s="1"/>
      <c r="L99" s="1"/>
      <c r="M99" s="1"/>
      <c r="N99" s="1"/>
    </row>
    <row r="100" spans="1:14">
      <c r="A100" s="34">
        <v>10</v>
      </c>
      <c r="B100" s="62">
        <v>0.25</v>
      </c>
      <c r="C100" s="30">
        <f t="shared" si="7"/>
        <v>9450</v>
      </c>
      <c r="D100" s="67">
        <f t="shared" si="8"/>
        <v>9670</v>
      </c>
      <c r="E100" s="70">
        <f t="shared" si="6"/>
        <v>0.26111111111111113</v>
      </c>
      <c r="F100" s="79">
        <f t="shared" si="9"/>
        <v>10440</v>
      </c>
      <c r="G100" s="75">
        <v>0.28000000000000003</v>
      </c>
      <c r="H100" s="1"/>
      <c r="I100" s="29">
        <v>1.0444444444444445</v>
      </c>
      <c r="J100" s="1"/>
      <c r="K100" s="1"/>
      <c r="L100" s="1"/>
      <c r="M100" s="1"/>
      <c r="N100" s="1"/>
    </row>
    <row r="101" spans="1:14">
      <c r="A101" s="34">
        <v>12.5</v>
      </c>
      <c r="B101" s="62">
        <v>0.28999999999999998</v>
      </c>
      <c r="C101" s="30">
        <f t="shared" si="7"/>
        <v>12060</v>
      </c>
      <c r="D101" s="67">
        <f t="shared" si="8"/>
        <v>12425</v>
      </c>
      <c r="E101" s="70">
        <f t="shared" si="6"/>
        <v>0.30611111111111111</v>
      </c>
      <c r="F101" s="79">
        <f t="shared" si="9"/>
        <v>13320</v>
      </c>
      <c r="G101" s="75">
        <v>0.32</v>
      </c>
      <c r="H101" s="1"/>
      <c r="I101" s="29">
        <v>1.0555555555555556</v>
      </c>
      <c r="J101" s="1"/>
      <c r="K101" s="1"/>
      <c r="L101" s="1"/>
      <c r="M101" s="1"/>
      <c r="N101" s="1"/>
    </row>
    <row r="102" spans="1:14">
      <c r="A102" s="34">
        <v>15</v>
      </c>
      <c r="B102" s="62">
        <v>1.53</v>
      </c>
      <c r="C102" s="30">
        <f t="shared" si="7"/>
        <v>25830</v>
      </c>
      <c r="D102" s="67">
        <f t="shared" si="8"/>
        <v>27113</v>
      </c>
      <c r="E102" s="70">
        <f t="shared" si="6"/>
        <v>1.6319999999999999</v>
      </c>
      <c r="F102" s="79">
        <f t="shared" si="9"/>
        <v>28620</v>
      </c>
      <c r="G102" s="75">
        <v>1.7</v>
      </c>
      <c r="I102" s="29">
        <v>1.0666666666666667</v>
      </c>
    </row>
    <row r="103" spans="1:14">
      <c r="A103" s="33">
        <v>17.5</v>
      </c>
      <c r="B103" s="62">
        <v>6.92</v>
      </c>
      <c r="C103" s="30">
        <f t="shared" si="7"/>
        <v>88110</v>
      </c>
      <c r="D103" s="67">
        <f t="shared" si="8"/>
        <v>94237</v>
      </c>
      <c r="E103" s="70">
        <f t="shared" si="6"/>
        <v>7.458222222222223</v>
      </c>
      <c r="F103" s="79">
        <f t="shared" si="9"/>
        <v>97830</v>
      </c>
      <c r="G103" s="75">
        <v>7.69</v>
      </c>
      <c r="I103" s="29">
        <v>1.0777777777777779</v>
      </c>
    </row>
    <row r="104" spans="1:14">
      <c r="A104" s="33">
        <v>20</v>
      </c>
      <c r="B104" s="62">
        <v>17.100000000000001</v>
      </c>
      <c r="C104" s="30">
        <f t="shared" si="7"/>
        <v>242010</v>
      </c>
      <c r="D104" s="67">
        <f t="shared" si="8"/>
        <v>261817.00000000003</v>
      </c>
      <c r="E104" s="70">
        <f t="shared" si="6"/>
        <v>18.620000000000005</v>
      </c>
      <c r="F104" s="79">
        <f t="shared" si="9"/>
        <v>268830</v>
      </c>
      <c r="G104" s="75">
        <v>19</v>
      </c>
      <c r="I104" s="29">
        <v>1.088888888888889</v>
      </c>
    </row>
    <row r="105" spans="1:14">
      <c r="A105" s="34">
        <v>22.5</v>
      </c>
      <c r="B105" s="62">
        <v>26.9</v>
      </c>
      <c r="C105" s="30">
        <f t="shared" si="7"/>
        <v>484110</v>
      </c>
      <c r="D105" s="67">
        <f t="shared" si="8"/>
        <v>528127</v>
      </c>
      <c r="E105" s="70">
        <f t="shared" si="6"/>
        <v>29.59</v>
      </c>
      <c r="F105" s="79">
        <f t="shared" si="9"/>
        <v>537840</v>
      </c>
      <c r="G105" s="75">
        <v>29.89</v>
      </c>
      <c r="I105" s="29">
        <v>1.1000000000000001</v>
      </c>
    </row>
    <row r="106" spans="1:14">
      <c r="A106" s="34">
        <v>25</v>
      </c>
      <c r="B106" s="63">
        <v>30.6</v>
      </c>
      <c r="C106" s="30">
        <f t="shared" si="7"/>
        <v>759510</v>
      </c>
      <c r="D106" s="67">
        <f t="shared" si="8"/>
        <v>834127</v>
      </c>
      <c r="E106" s="71">
        <v>34</v>
      </c>
      <c r="F106" s="79">
        <f t="shared" si="9"/>
        <v>843840</v>
      </c>
      <c r="G106" s="77">
        <v>34</v>
      </c>
      <c r="I106" s="29">
        <v>1.1111111111111112</v>
      </c>
    </row>
    <row r="107" spans="1:14">
      <c r="A107" s="34">
        <v>27.5</v>
      </c>
      <c r="B107" s="62">
        <v>30</v>
      </c>
      <c r="C107" s="30">
        <f t="shared" si="7"/>
        <v>1029510</v>
      </c>
      <c r="D107" s="67">
        <f t="shared" si="8"/>
        <v>1132973.1538461538</v>
      </c>
      <c r="E107" s="72">
        <f t="shared" ref="E107:E132" si="10">I107*B107</f>
        <v>33.205128205128204</v>
      </c>
      <c r="F107" s="79">
        <f t="shared" si="9"/>
        <v>1143540</v>
      </c>
      <c r="G107" s="75">
        <v>33.299999999999997</v>
      </c>
      <c r="I107" s="29">
        <v>1.1068376068376069</v>
      </c>
    </row>
    <row r="108" spans="1:14">
      <c r="A108" s="34">
        <v>30</v>
      </c>
      <c r="B108" s="62">
        <v>28.5</v>
      </c>
      <c r="C108" s="30">
        <f t="shared" si="7"/>
        <v>1286010</v>
      </c>
      <c r="D108" s="67">
        <f t="shared" si="8"/>
        <v>1415780.846153846</v>
      </c>
      <c r="E108" s="72">
        <f t="shared" si="10"/>
        <v>31.423076923076927</v>
      </c>
      <c r="F108" s="79">
        <f t="shared" si="9"/>
        <v>1428840</v>
      </c>
      <c r="G108" s="75">
        <v>31.7</v>
      </c>
      <c r="I108" s="29">
        <v>1.1025641025641026</v>
      </c>
    </row>
    <row r="109" spans="1:14">
      <c r="A109" s="34">
        <v>32.5</v>
      </c>
      <c r="B109" s="62">
        <v>26.3</v>
      </c>
      <c r="C109" s="30">
        <f t="shared" si="7"/>
        <v>1522710</v>
      </c>
      <c r="D109" s="67">
        <f t="shared" si="8"/>
        <v>1675746.2307692308</v>
      </c>
      <c r="E109" s="72">
        <f t="shared" si="10"/>
        <v>28.885042735042738</v>
      </c>
      <c r="F109" s="79">
        <f t="shared" si="9"/>
        <v>1691640</v>
      </c>
      <c r="G109" s="75">
        <v>29.2</v>
      </c>
      <c r="I109" s="29">
        <v>1.0982905982905984</v>
      </c>
    </row>
    <row r="110" spans="1:14">
      <c r="A110" s="33">
        <v>35</v>
      </c>
      <c r="B110" s="62">
        <v>23.9</v>
      </c>
      <c r="C110" s="30">
        <f t="shared" si="7"/>
        <v>1737810</v>
      </c>
      <c r="D110" s="67">
        <f t="shared" si="8"/>
        <v>1911069.3076923077</v>
      </c>
      <c r="E110" s="72">
        <f t="shared" si="10"/>
        <v>26.147008547008546</v>
      </c>
      <c r="F110" s="79">
        <f t="shared" si="9"/>
        <v>1931040</v>
      </c>
      <c r="G110" s="75">
        <v>26.6</v>
      </c>
      <c r="I110" s="29">
        <v>1.0940170940170941</v>
      </c>
    </row>
    <row r="111" spans="1:14">
      <c r="A111" s="33">
        <v>37.5</v>
      </c>
      <c r="B111" s="62">
        <v>21.3</v>
      </c>
      <c r="C111" s="30">
        <f t="shared" si="7"/>
        <v>1929510</v>
      </c>
      <c r="D111" s="67">
        <f t="shared" si="8"/>
        <v>2119973.153846154</v>
      </c>
      <c r="E111" s="72">
        <f t="shared" si="10"/>
        <v>23.211538461538463</v>
      </c>
      <c r="F111" s="79">
        <f t="shared" si="9"/>
        <v>2144340</v>
      </c>
      <c r="G111" s="75">
        <v>23.7</v>
      </c>
      <c r="I111" s="29">
        <v>1.0897435897435899</v>
      </c>
    </row>
    <row r="112" spans="1:14">
      <c r="A112" s="34">
        <v>40</v>
      </c>
      <c r="B112" s="62">
        <v>18.8</v>
      </c>
      <c r="C112" s="30">
        <f t="shared" si="7"/>
        <v>2098710</v>
      </c>
      <c r="D112" s="67">
        <f t="shared" si="8"/>
        <v>2303634.6923076925</v>
      </c>
      <c r="E112" s="72">
        <f t="shared" si="10"/>
        <v>20.406837606837609</v>
      </c>
      <c r="F112" s="79">
        <f t="shared" si="9"/>
        <v>2332440</v>
      </c>
      <c r="G112" s="75">
        <v>20.9</v>
      </c>
      <c r="I112" s="29">
        <v>1.0854700854700856</v>
      </c>
    </row>
    <row r="113" spans="1:9">
      <c r="A113" s="34">
        <v>42.5</v>
      </c>
      <c r="B113" s="62">
        <v>16.399999999999999</v>
      </c>
      <c r="C113" s="30">
        <f t="shared" si="7"/>
        <v>2246310</v>
      </c>
      <c r="D113" s="67">
        <f t="shared" si="8"/>
        <v>2463219.307692308</v>
      </c>
      <c r="E113" s="72">
        <f t="shared" si="10"/>
        <v>17.731623931623929</v>
      </c>
      <c r="F113" s="79">
        <f t="shared" si="9"/>
        <v>2496240</v>
      </c>
      <c r="G113" s="75">
        <v>18.2</v>
      </c>
      <c r="I113" s="29">
        <v>1.0811965811965811</v>
      </c>
    </row>
    <row r="114" spans="1:9">
      <c r="A114" s="34">
        <v>45</v>
      </c>
      <c r="B114" s="62">
        <v>14.2</v>
      </c>
      <c r="C114" s="30">
        <f t="shared" si="7"/>
        <v>2374110</v>
      </c>
      <c r="D114" s="67">
        <f t="shared" si="8"/>
        <v>2600850.076923077</v>
      </c>
      <c r="E114" s="72">
        <f t="shared" si="10"/>
        <v>15.292307692307691</v>
      </c>
      <c r="F114" s="79">
        <f t="shared" si="9"/>
        <v>2638440</v>
      </c>
      <c r="G114" s="75">
        <v>15.8</v>
      </c>
      <c r="I114" s="29">
        <v>1.0769230769230769</v>
      </c>
    </row>
    <row r="115" spans="1:9">
      <c r="A115" s="34">
        <v>47.5</v>
      </c>
      <c r="B115" s="62">
        <v>12.2</v>
      </c>
      <c r="C115" s="30">
        <f t="shared" si="7"/>
        <v>2483910</v>
      </c>
      <c r="D115" s="67">
        <f t="shared" si="8"/>
        <v>2718627</v>
      </c>
      <c r="E115" s="72">
        <f t="shared" si="10"/>
        <v>13.086324786324784</v>
      </c>
      <c r="F115" s="79">
        <f t="shared" si="9"/>
        <v>2760840</v>
      </c>
      <c r="G115" s="75">
        <v>13.6</v>
      </c>
      <c r="I115" s="29">
        <v>1.0726495726495726</v>
      </c>
    </row>
    <row r="116" spans="1:9">
      <c r="A116" s="34">
        <v>50</v>
      </c>
      <c r="B116" s="64">
        <v>10.4</v>
      </c>
      <c r="C116" s="30">
        <f t="shared" si="7"/>
        <v>2577510</v>
      </c>
      <c r="D116" s="67">
        <f t="shared" si="8"/>
        <v>2818627</v>
      </c>
      <c r="E116" s="72">
        <f t="shared" si="10"/>
        <v>11.111111111111111</v>
      </c>
      <c r="F116" s="79">
        <f t="shared" si="9"/>
        <v>2865240</v>
      </c>
      <c r="G116" s="75">
        <v>11.6</v>
      </c>
      <c r="I116" s="29">
        <v>1.0683760683760684</v>
      </c>
    </row>
    <row r="117" spans="1:9">
      <c r="A117" s="33">
        <v>52.5</v>
      </c>
      <c r="B117" s="62">
        <v>8.82</v>
      </c>
      <c r="C117" s="30">
        <f t="shared" si="7"/>
        <v>2656890</v>
      </c>
      <c r="D117" s="67">
        <f t="shared" si="8"/>
        <v>2903095.4615384615</v>
      </c>
      <c r="E117" s="72">
        <f t="shared" si="10"/>
        <v>9.3853846153846163</v>
      </c>
      <c r="F117" s="79">
        <f t="shared" si="9"/>
        <v>2953440</v>
      </c>
      <c r="G117" s="75">
        <v>9.8000000000000007</v>
      </c>
      <c r="I117" s="29">
        <v>1.0641025641025641</v>
      </c>
    </row>
    <row r="118" spans="1:9">
      <c r="A118" s="33">
        <v>55</v>
      </c>
      <c r="B118" s="62">
        <v>7.46</v>
      </c>
      <c r="C118" s="30">
        <f t="shared" si="7"/>
        <v>2724030</v>
      </c>
      <c r="D118" s="67">
        <f t="shared" si="8"/>
        <v>2974252.3846153845</v>
      </c>
      <c r="E118" s="72">
        <f t="shared" si="10"/>
        <v>7.9063247863247863</v>
      </c>
      <c r="F118" s="79">
        <f t="shared" si="9"/>
        <v>3028140</v>
      </c>
      <c r="G118" s="75">
        <v>8.3000000000000007</v>
      </c>
      <c r="I118" s="29">
        <v>1.0598290598290598</v>
      </c>
    </row>
    <row r="119" spans="1:9">
      <c r="A119" s="34">
        <v>57.5</v>
      </c>
      <c r="B119" s="62">
        <v>6.29</v>
      </c>
      <c r="C119" s="30">
        <f t="shared" si="7"/>
        <v>2780640</v>
      </c>
      <c r="D119" s="67">
        <f t="shared" si="8"/>
        <v>3034007.3846153845</v>
      </c>
      <c r="E119" s="72">
        <f t="shared" si="10"/>
        <v>6.6394444444444449</v>
      </c>
      <c r="F119" s="79">
        <f t="shared" si="9"/>
        <v>3091140</v>
      </c>
      <c r="G119" s="75">
        <v>7</v>
      </c>
      <c r="I119" s="29">
        <v>1.0555555555555556</v>
      </c>
    </row>
    <row r="120" spans="1:9">
      <c r="A120" s="34">
        <v>60</v>
      </c>
      <c r="B120" s="62">
        <v>5.29</v>
      </c>
      <c r="C120" s="30">
        <f t="shared" si="7"/>
        <v>2828250</v>
      </c>
      <c r="D120" s="67">
        <f t="shared" si="8"/>
        <v>3084058.923076923</v>
      </c>
      <c r="E120" s="72">
        <f t="shared" si="10"/>
        <v>5.5612820512820518</v>
      </c>
      <c r="F120" s="79">
        <f t="shared" si="9"/>
        <v>3144240</v>
      </c>
      <c r="G120" s="75">
        <v>5.9</v>
      </c>
      <c r="I120" s="29">
        <v>1.0512820512820513</v>
      </c>
    </row>
    <row r="121" spans="1:9">
      <c r="A121" s="34">
        <v>62.5</v>
      </c>
      <c r="B121" s="62">
        <v>4.45</v>
      </c>
      <c r="C121" s="30">
        <f t="shared" si="7"/>
        <v>2868300</v>
      </c>
      <c r="D121" s="67">
        <f t="shared" si="8"/>
        <v>3125991.6153846155</v>
      </c>
      <c r="E121" s="72">
        <f t="shared" si="10"/>
        <v>4.659188034188035</v>
      </c>
      <c r="F121" s="79">
        <f t="shared" si="9"/>
        <v>3188340</v>
      </c>
      <c r="G121" s="75">
        <v>4.9000000000000004</v>
      </c>
      <c r="I121" s="29">
        <v>1.0470085470085471</v>
      </c>
    </row>
    <row r="122" spans="1:9">
      <c r="A122" s="34">
        <v>65</v>
      </c>
      <c r="B122" s="62">
        <v>3.73</v>
      </c>
      <c r="C122" s="30">
        <f t="shared" si="7"/>
        <v>2901870</v>
      </c>
      <c r="D122" s="67">
        <f t="shared" si="8"/>
        <v>3160996.230769231</v>
      </c>
      <c r="E122" s="72">
        <f t="shared" si="10"/>
        <v>3.8894017094017097</v>
      </c>
      <c r="F122" s="79">
        <f t="shared" si="9"/>
        <v>3225240</v>
      </c>
      <c r="G122" s="75">
        <v>4.0999999999999996</v>
      </c>
      <c r="I122" s="29">
        <v>1.0427350427350428</v>
      </c>
    </row>
    <row r="123" spans="1:9">
      <c r="A123" s="34">
        <v>67.5</v>
      </c>
      <c r="B123" s="62">
        <v>3.12</v>
      </c>
      <c r="C123" s="30">
        <f t="shared" si="7"/>
        <v>2929950</v>
      </c>
      <c r="D123" s="67">
        <f t="shared" si="8"/>
        <v>3190156.230769231</v>
      </c>
      <c r="E123" s="72">
        <f t="shared" si="10"/>
        <v>3.24</v>
      </c>
      <c r="F123" s="79">
        <f t="shared" si="9"/>
        <v>3256740</v>
      </c>
      <c r="G123" s="75">
        <v>3.5</v>
      </c>
      <c r="I123" s="29">
        <v>1.0384615384615385</v>
      </c>
    </row>
    <row r="124" spans="1:9">
      <c r="A124" s="33">
        <v>70</v>
      </c>
      <c r="B124" s="62">
        <v>2.62</v>
      </c>
      <c r="C124" s="30">
        <f t="shared" si="7"/>
        <v>2953530</v>
      </c>
      <c r="D124" s="67">
        <f t="shared" si="8"/>
        <v>3214542.384615385</v>
      </c>
      <c r="E124" s="72">
        <f t="shared" si="10"/>
        <v>2.70957264957265</v>
      </c>
      <c r="F124" s="79">
        <f t="shared" si="9"/>
        <v>3282840</v>
      </c>
      <c r="G124" s="75">
        <v>2.9</v>
      </c>
      <c r="I124" s="29">
        <v>1.0341880341880343</v>
      </c>
    </row>
    <row r="125" spans="1:9">
      <c r="A125" s="33">
        <v>72.5</v>
      </c>
      <c r="B125" s="62">
        <v>2.2000000000000002</v>
      </c>
      <c r="C125" s="30">
        <f t="shared" si="7"/>
        <v>2973330</v>
      </c>
      <c r="D125" s="67">
        <f t="shared" si="8"/>
        <v>3234934.6923076925</v>
      </c>
      <c r="E125" s="72">
        <f t="shared" si="10"/>
        <v>2.2658119658119662</v>
      </c>
      <c r="F125" s="79">
        <f t="shared" si="9"/>
        <v>3304440</v>
      </c>
      <c r="G125" s="75">
        <v>2.4</v>
      </c>
      <c r="I125" s="29">
        <v>1.02991452991453</v>
      </c>
    </row>
    <row r="126" spans="1:9">
      <c r="A126" s="34">
        <v>75</v>
      </c>
      <c r="B126" s="62">
        <v>1.85</v>
      </c>
      <c r="C126" s="30">
        <f t="shared" si="7"/>
        <v>2989980</v>
      </c>
      <c r="D126" s="67">
        <f t="shared" si="8"/>
        <v>3252011.6153846155</v>
      </c>
      <c r="E126" s="72">
        <f t="shared" si="10"/>
        <v>1.8974358974358974</v>
      </c>
      <c r="F126" s="79">
        <f t="shared" si="9"/>
        <v>3323340</v>
      </c>
      <c r="G126" s="75">
        <v>2.1</v>
      </c>
      <c r="I126" s="29">
        <v>1.0256410256410255</v>
      </c>
    </row>
    <row r="127" spans="1:9">
      <c r="A127" s="34">
        <v>77.5</v>
      </c>
      <c r="B127" s="62">
        <v>1.55</v>
      </c>
      <c r="C127" s="30">
        <f t="shared" si="7"/>
        <v>3003930</v>
      </c>
      <c r="D127" s="67">
        <f t="shared" si="8"/>
        <v>3266259.6923076925</v>
      </c>
      <c r="E127" s="72">
        <f t="shared" si="10"/>
        <v>1.583119658119658</v>
      </c>
      <c r="F127" s="79">
        <f t="shared" si="9"/>
        <v>3338640</v>
      </c>
      <c r="G127" s="75">
        <v>1.7</v>
      </c>
      <c r="I127" s="29">
        <v>1.0213675213675213</v>
      </c>
    </row>
    <row r="128" spans="1:9">
      <c r="A128" s="34">
        <v>80</v>
      </c>
      <c r="B128" s="62">
        <v>1.31</v>
      </c>
      <c r="C128" s="30">
        <f t="shared" si="7"/>
        <v>3015720</v>
      </c>
      <c r="D128" s="67">
        <f t="shared" si="8"/>
        <v>3278251.230769231</v>
      </c>
      <c r="E128" s="72">
        <f t="shared" si="10"/>
        <v>1.3323931623931624</v>
      </c>
      <c r="F128" s="79">
        <f t="shared" si="9"/>
        <v>3352140</v>
      </c>
      <c r="G128" s="75">
        <v>1.5</v>
      </c>
      <c r="I128" s="29">
        <v>1.017094017094017</v>
      </c>
    </row>
    <row r="129" spans="1:9">
      <c r="A129" s="34">
        <v>82.5</v>
      </c>
      <c r="B129" s="62">
        <v>1.1100000000000001</v>
      </c>
      <c r="C129" s="30">
        <f t="shared" si="7"/>
        <v>3025710</v>
      </c>
      <c r="D129" s="67">
        <f t="shared" si="8"/>
        <v>3288369.307692308</v>
      </c>
      <c r="E129" s="72">
        <f t="shared" si="10"/>
        <v>1.1242307692307694</v>
      </c>
      <c r="F129" s="79">
        <f t="shared" si="9"/>
        <v>3362940</v>
      </c>
      <c r="G129" s="75">
        <v>1.2</v>
      </c>
      <c r="I129" s="29">
        <v>1.0128205128205128</v>
      </c>
    </row>
    <row r="130" spans="1:9">
      <c r="A130" s="34">
        <v>85</v>
      </c>
      <c r="B130" s="62">
        <v>0.95</v>
      </c>
      <c r="C130" s="30">
        <f t="shared" si="7"/>
        <v>3034260</v>
      </c>
      <c r="D130" s="67">
        <f t="shared" si="8"/>
        <v>3296992.384615385</v>
      </c>
      <c r="E130" s="72">
        <f t="shared" si="10"/>
        <v>0.95811965811965805</v>
      </c>
      <c r="F130" s="79">
        <f t="shared" si="9"/>
        <v>3372840</v>
      </c>
      <c r="G130" s="75">
        <v>1.1000000000000001</v>
      </c>
      <c r="I130" s="29">
        <v>1.0085470085470085</v>
      </c>
    </row>
    <row r="131" spans="1:9">
      <c r="A131" s="33">
        <v>87.5</v>
      </c>
      <c r="B131" s="62">
        <v>0.81</v>
      </c>
      <c r="C131" s="30">
        <f t="shared" si="7"/>
        <v>3041550</v>
      </c>
      <c r="D131" s="67">
        <f t="shared" si="8"/>
        <v>3304313.538461539</v>
      </c>
      <c r="E131" s="72">
        <f t="shared" si="10"/>
        <v>0.81346153846153846</v>
      </c>
      <c r="F131" s="79">
        <f t="shared" si="9"/>
        <v>3380940</v>
      </c>
      <c r="G131" s="75">
        <v>0.9</v>
      </c>
      <c r="I131" s="29">
        <v>1.0042735042735043</v>
      </c>
    </row>
    <row r="132" spans="1:9" ht="15.75" thickBot="1">
      <c r="A132" s="33">
        <v>90</v>
      </c>
      <c r="B132" s="65">
        <v>0.7</v>
      </c>
      <c r="C132" s="31">
        <f t="shared" si="7"/>
        <v>3047850</v>
      </c>
      <c r="D132" s="68">
        <f t="shared" si="8"/>
        <v>3310613.538461539</v>
      </c>
      <c r="E132" s="73">
        <f t="shared" si="10"/>
        <v>0.7</v>
      </c>
      <c r="F132" s="79">
        <f t="shared" si="9"/>
        <v>3388140</v>
      </c>
      <c r="G132" s="76">
        <v>0.8</v>
      </c>
      <c r="I132" s="29">
        <v>1</v>
      </c>
    </row>
    <row r="134" spans="1:9">
      <c r="A134" s="82" t="s">
        <v>12</v>
      </c>
      <c r="B134" s="83"/>
      <c r="C134" s="84"/>
      <c r="D134" s="82" t="s">
        <v>15</v>
      </c>
      <c r="E134" s="84"/>
      <c r="F134" s="6" t="s">
        <v>13</v>
      </c>
    </row>
    <row r="135" spans="1:9">
      <c r="A135" s="82" t="s">
        <v>14</v>
      </c>
      <c r="B135" s="83"/>
      <c r="C135" s="84"/>
      <c r="D135" s="82" t="s">
        <v>16</v>
      </c>
      <c r="E135" s="84"/>
      <c r="F135" s="6" t="s">
        <v>13</v>
      </c>
    </row>
  </sheetData>
  <mergeCells count="12">
    <mergeCell ref="D94:E94"/>
    <mergeCell ref="F94:G94"/>
    <mergeCell ref="A134:C134"/>
    <mergeCell ref="D134:E134"/>
    <mergeCell ref="A135:C135"/>
    <mergeCell ref="D135:E135"/>
    <mergeCell ref="A2:H2"/>
    <mergeCell ref="A85:C85"/>
    <mergeCell ref="D85:E85"/>
    <mergeCell ref="A86:C86"/>
    <mergeCell ref="D86:E86"/>
    <mergeCell ref="A90:H90"/>
  </mergeCells>
  <pageMargins left="0.7" right="0.7" top="0.78740157499999996" bottom="0.78740157499999996" header="0.3" footer="0.3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87"/>
  <sheetViews>
    <sheetView zoomScaleNormal="100" workbookViewId="0">
      <selection activeCell="L83" sqref="L83"/>
    </sheetView>
  </sheetViews>
  <sheetFormatPr defaultRowHeight="15"/>
  <cols>
    <col min="2" max="4" width="11.7109375" customWidth="1"/>
    <col min="5" max="5" width="10" customWidth="1"/>
    <col min="6" max="6" width="8.140625" customWidth="1"/>
    <col min="7" max="7" width="8.28515625" customWidth="1"/>
    <col min="8" max="8" width="7.140625" customWidth="1"/>
    <col min="9" max="9" width="11.7109375" customWidth="1"/>
    <col min="11" max="14" width="10.7109375" customWidth="1"/>
  </cols>
  <sheetData>
    <row r="1" spans="1:14" ht="15.75" thickBo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8" thickBot="1">
      <c r="A2" s="85" t="s">
        <v>9</v>
      </c>
      <c r="B2" s="86"/>
      <c r="C2" s="86"/>
      <c r="D2" s="86"/>
      <c r="E2" s="86"/>
      <c r="F2" s="86"/>
      <c r="G2" s="86"/>
      <c r="H2" s="86"/>
      <c r="I2" s="32" t="s">
        <v>11</v>
      </c>
      <c r="J2" s="1"/>
      <c r="K2" s="1"/>
      <c r="L2" s="1"/>
      <c r="M2" s="1"/>
      <c r="N2" s="1"/>
    </row>
    <row r="3" spans="1:14">
      <c r="A3" s="6">
        <v>1</v>
      </c>
      <c r="B3" s="6">
        <v>2</v>
      </c>
      <c r="C3" s="6">
        <v>5</v>
      </c>
      <c r="D3" s="6">
        <v>10</v>
      </c>
      <c r="E3" s="6">
        <v>20</v>
      </c>
      <c r="F3" s="6">
        <v>50</v>
      </c>
      <c r="G3" s="6">
        <v>100</v>
      </c>
      <c r="H3" s="7" t="s">
        <v>0</v>
      </c>
      <c r="I3" s="8">
        <v>1000</v>
      </c>
      <c r="J3" s="1"/>
      <c r="K3" s="1"/>
      <c r="L3" s="1"/>
      <c r="M3" s="1"/>
      <c r="N3" s="1"/>
    </row>
    <row r="4" spans="1:14" ht="15.75" thickBot="1">
      <c r="A4" s="9">
        <v>8.1</v>
      </c>
      <c r="B4" s="9">
        <v>11.4</v>
      </c>
      <c r="C4" s="9">
        <v>16.600000000000001</v>
      </c>
      <c r="D4" s="9">
        <v>20.6</v>
      </c>
      <c r="E4" s="9">
        <v>25</v>
      </c>
      <c r="F4" s="9">
        <v>31.5</v>
      </c>
      <c r="G4" s="9">
        <v>36.799999999999997</v>
      </c>
      <c r="H4" s="7" t="s">
        <v>1</v>
      </c>
      <c r="I4" s="10">
        <v>46.9</v>
      </c>
      <c r="J4" s="1"/>
      <c r="K4" s="1"/>
      <c r="L4" s="1"/>
      <c r="M4" s="1"/>
      <c r="N4" s="1"/>
    </row>
    <row r="5" spans="1:14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ht="15.75">
      <c r="A6" s="2" t="s">
        <v>2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6.5">
      <c r="A7" s="3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>
      <c r="A8" s="4" t="s">
        <v>8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ht="15.75" thickBo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ht="31.5" customHeight="1" thickBot="1">
      <c r="A10" s="19" t="s">
        <v>5</v>
      </c>
      <c r="B10" s="15" t="s">
        <v>3</v>
      </c>
      <c r="C10" s="13" t="s">
        <v>6</v>
      </c>
      <c r="D10" s="13" t="s">
        <v>7</v>
      </c>
      <c r="E10" s="14" t="s">
        <v>4</v>
      </c>
      <c r="F10" s="11"/>
      <c r="G10" s="28" t="s">
        <v>10</v>
      </c>
      <c r="H10" s="11"/>
      <c r="I10" s="11"/>
      <c r="J10" s="11"/>
      <c r="K10" s="11"/>
      <c r="L10" s="11"/>
      <c r="M10" s="1"/>
      <c r="N10" s="1"/>
    </row>
    <row r="11" spans="1:14">
      <c r="A11" s="20">
        <v>0</v>
      </c>
      <c r="B11" s="16">
        <v>0</v>
      </c>
      <c r="C11" s="30">
        <f>B11*3600</f>
        <v>0</v>
      </c>
      <c r="D11" s="30">
        <f>E11*3600</f>
        <v>0</v>
      </c>
      <c r="E11" s="24">
        <f>B11*G11</f>
        <v>0</v>
      </c>
      <c r="F11" s="11"/>
      <c r="G11" s="29">
        <v>1.0000000000000002</v>
      </c>
      <c r="H11" s="11"/>
      <c r="I11" s="11"/>
      <c r="J11" s="11"/>
      <c r="K11" s="11"/>
      <c r="L11" s="11"/>
      <c r="M11" s="1"/>
      <c r="N11" s="1"/>
    </row>
    <row r="12" spans="1:14">
      <c r="A12" s="20">
        <v>1</v>
      </c>
      <c r="B12" s="16">
        <v>0</v>
      </c>
      <c r="C12" s="30">
        <f>(B12*3600)+C11</f>
        <v>0</v>
      </c>
      <c r="D12" s="30">
        <f>(E12*3600)+D11</f>
        <v>0</v>
      </c>
      <c r="E12" s="24">
        <f>B12*G12</f>
        <v>0</v>
      </c>
      <c r="F12" s="11"/>
      <c r="G12" s="29">
        <v>1.0137228260869566</v>
      </c>
      <c r="H12" s="11"/>
      <c r="I12" s="11"/>
      <c r="J12" s="11"/>
      <c r="K12" s="11"/>
      <c r="L12" s="11"/>
      <c r="M12" s="1"/>
      <c r="N12" s="1"/>
    </row>
    <row r="13" spans="1:14">
      <c r="A13" s="21">
        <v>2</v>
      </c>
      <c r="B13" s="17">
        <v>0</v>
      </c>
      <c r="C13" s="30">
        <f>(B13*3600)+C12</f>
        <v>0</v>
      </c>
      <c r="D13" s="30">
        <f>(E13*3600)+D12</f>
        <v>0</v>
      </c>
      <c r="E13" s="24">
        <f>B13*G13</f>
        <v>0</v>
      </c>
      <c r="F13" s="11"/>
      <c r="G13" s="29">
        <v>1.0274456521739133</v>
      </c>
      <c r="H13" s="11"/>
      <c r="I13" s="11"/>
      <c r="J13" s="11"/>
      <c r="K13" s="11"/>
      <c r="L13" s="11"/>
      <c r="M13" s="1"/>
      <c r="N13" s="1"/>
    </row>
    <row r="14" spans="1:14">
      <c r="A14" s="21">
        <v>3</v>
      </c>
      <c r="B14" s="17">
        <v>0</v>
      </c>
      <c r="C14" s="30">
        <f>(B14*3600)+C13</f>
        <v>0</v>
      </c>
      <c r="D14" s="30">
        <f>(E14*3600)+D13</f>
        <v>0</v>
      </c>
      <c r="E14" s="24">
        <f>B14*G14</f>
        <v>0</v>
      </c>
      <c r="F14" s="11"/>
      <c r="G14" s="29">
        <v>1.0411684782608697</v>
      </c>
      <c r="H14" s="11"/>
      <c r="I14" s="11"/>
      <c r="J14" s="11"/>
      <c r="K14" s="11"/>
      <c r="L14" s="11"/>
      <c r="M14" s="1"/>
      <c r="N14" s="1"/>
    </row>
    <row r="15" spans="1:14">
      <c r="A15" s="21">
        <v>4</v>
      </c>
      <c r="B15" s="17">
        <v>0</v>
      </c>
      <c r="C15" s="30">
        <f>(B15*3600)+C14</f>
        <v>0</v>
      </c>
      <c r="D15" s="30">
        <f>(E15*3600)+D14</f>
        <v>0</v>
      </c>
      <c r="E15" s="24">
        <f>B15*G15</f>
        <v>0</v>
      </c>
      <c r="F15" s="11"/>
      <c r="G15" s="29">
        <v>1.0548913043478263</v>
      </c>
      <c r="H15" s="11"/>
      <c r="I15" s="11"/>
      <c r="J15" s="11"/>
      <c r="K15" s="11"/>
      <c r="L15" s="11"/>
      <c r="M15" s="1"/>
      <c r="N15" s="1"/>
    </row>
    <row r="16" spans="1:14">
      <c r="A16" s="21">
        <v>5</v>
      </c>
      <c r="B16" s="17">
        <v>0.01</v>
      </c>
      <c r="C16" s="30">
        <f>(B16*3600)+C15</f>
        <v>36</v>
      </c>
      <c r="D16" s="30">
        <f>(E16*3600)+D15</f>
        <v>38.470108695652179</v>
      </c>
      <c r="E16" s="24">
        <f>B16*G16</f>
        <v>1.0686141304347828E-2</v>
      </c>
      <c r="F16" s="11"/>
      <c r="G16" s="29">
        <v>1.0686141304347827</v>
      </c>
      <c r="H16" s="11"/>
      <c r="I16" s="11"/>
      <c r="J16" s="11"/>
      <c r="K16" s="11"/>
      <c r="L16" s="11"/>
      <c r="M16" s="1"/>
      <c r="N16" s="1"/>
    </row>
    <row r="17" spans="1:14">
      <c r="A17" s="21">
        <v>6</v>
      </c>
      <c r="B17" s="17">
        <v>0.08</v>
      </c>
      <c r="C17" s="30">
        <f>(B17*3600)+C16</f>
        <v>324</v>
      </c>
      <c r="D17" s="30">
        <f>(E17*3600)+D16</f>
        <v>350.18315217391313</v>
      </c>
      <c r="E17" s="24">
        <f>B17*G17</f>
        <v>8.6586956521739145E-2</v>
      </c>
      <c r="F17" s="11"/>
      <c r="G17" s="29">
        <v>1.0823369565217393</v>
      </c>
      <c r="H17" s="11"/>
      <c r="I17" s="11"/>
      <c r="J17" s="11"/>
      <c r="K17" s="11"/>
      <c r="L17" s="11"/>
      <c r="M17" s="1"/>
      <c r="N17" s="1"/>
    </row>
    <row r="18" spans="1:14">
      <c r="A18" s="21">
        <v>7</v>
      </c>
      <c r="B18" s="17">
        <v>0.39</v>
      </c>
      <c r="C18" s="30">
        <f>(B18*3600)+C17</f>
        <v>1728</v>
      </c>
      <c r="D18" s="30">
        <f>(E18*3600)+D17</f>
        <v>1889.0510869565221</v>
      </c>
      <c r="E18" s="24">
        <f>B18*G18</f>
        <v>0.42746331521739134</v>
      </c>
      <c r="F18" s="11"/>
      <c r="G18" s="29">
        <v>1.0960597826086957</v>
      </c>
      <c r="H18" s="11"/>
      <c r="I18" s="11"/>
      <c r="J18" s="11"/>
      <c r="K18" s="11"/>
      <c r="L18" s="11"/>
      <c r="M18" s="1"/>
      <c r="N18" s="1"/>
    </row>
    <row r="19" spans="1:14">
      <c r="A19" s="21">
        <v>8</v>
      </c>
      <c r="B19" s="17">
        <v>1.23</v>
      </c>
      <c r="C19" s="30">
        <f>(B19*3600)+C18</f>
        <v>6156</v>
      </c>
      <c r="D19" s="30">
        <f>(E19*3600)+D18</f>
        <v>6803.1684782608709</v>
      </c>
      <c r="E19" s="24">
        <f>B19*G19</f>
        <v>1.3650326086956523</v>
      </c>
      <c r="F19" s="11"/>
      <c r="G19" s="29">
        <v>1.1097826086956524</v>
      </c>
      <c r="H19" s="11"/>
      <c r="I19" s="11"/>
      <c r="J19" s="11"/>
      <c r="K19" s="11"/>
      <c r="L19" s="11"/>
      <c r="M19" s="1"/>
      <c r="N19" s="1"/>
    </row>
    <row r="20" spans="1:14">
      <c r="A20" s="21">
        <v>9</v>
      </c>
      <c r="B20" s="17">
        <v>2.91</v>
      </c>
      <c r="C20" s="30">
        <f>(B20*3600)+C19</f>
        <v>16632</v>
      </c>
      <c r="D20" s="30">
        <f>(E20*3600)+D19</f>
        <v>18573.011413043481</v>
      </c>
      <c r="E20" s="24">
        <f>B20*G20</f>
        <v>3.2694008152173919</v>
      </c>
      <c r="F20" s="11"/>
      <c r="G20" s="29">
        <v>1.1235054347826088</v>
      </c>
      <c r="H20" s="11"/>
      <c r="I20" s="11"/>
      <c r="J20" s="11"/>
      <c r="K20" s="11"/>
      <c r="L20" s="11"/>
      <c r="M20" s="1"/>
      <c r="N20" s="1"/>
    </row>
    <row r="21" spans="1:14">
      <c r="A21" s="21">
        <v>10</v>
      </c>
      <c r="B21" s="17">
        <v>5.57</v>
      </c>
      <c r="C21" s="30">
        <f>(B21*3600)+C20</f>
        <v>36684</v>
      </c>
      <c r="D21" s="30">
        <f>(E21*3600)+D20</f>
        <v>41376.712500000009</v>
      </c>
      <c r="E21" s="24">
        <f>B21*G21</f>
        <v>6.3343614130434798</v>
      </c>
      <c r="F21" s="11"/>
      <c r="G21" s="29">
        <v>1.1372282608695654</v>
      </c>
      <c r="H21" s="11"/>
      <c r="I21" s="11"/>
      <c r="J21" s="11"/>
      <c r="K21" s="11"/>
      <c r="L21" s="11"/>
      <c r="M21" s="1"/>
      <c r="N21" s="1"/>
    </row>
    <row r="22" spans="1:14">
      <c r="A22" s="21">
        <v>11</v>
      </c>
      <c r="B22" s="17">
        <v>9.16</v>
      </c>
      <c r="C22" s="30">
        <f>(B22*3600)+C21</f>
        <v>69660</v>
      </c>
      <c r="D22" s="30">
        <f>(E22*3600)+D21</f>
        <v>79330.475543478271</v>
      </c>
      <c r="E22" s="24">
        <f>B22*G22</f>
        <v>10.542711956521742</v>
      </c>
      <c r="F22" s="11"/>
      <c r="G22" s="29">
        <v>1.150951086956522</v>
      </c>
      <c r="H22" s="11"/>
      <c r="I22" s="11"/>
      <c r="J22" s="11"/>
      <c r="K22" s="11"/>
      <c r="L22" s="11"/>
      <c r="M22" s="1"/>
      <c r="N22" s="1"/>
    </row>
    <row r="23" spans="1:14">
      <c r="A23" s="21">
        <v>12</v>
      </c>
      <c r="B23" s="17">
        <v>13.4</v>
      </c>
      <c r="C23" s="30">
        <f>(B23*3600)+C22</f>
        <v>117900</v>
      </c>
      <c r="D23" s="30">
        <f>(E23*3600)+D22</f>
        <v>135514.34510869568</v>
      </c>
      <c r="E23" s="24">
        <f>B23*G23</f>
        <v>15.606630434782611</v>
      </c>
      <c r="F23" s="11"/>
      <c r="G23" s="29">
        <v>1.1646739130434784</v>
      </c>
      <c r="H23" s="11"/>
      <c r="I23" s="11"/>
      <c r="J23" s="11"/>
      <c r="K23" s="11"/>
      <c r="L23" s="11"/>
      <c r="M23" s="1"/>
      <c r="N23" s="1"/>
    </row>
    <row r="24" spans="1:14">
      <c r="A24" s="21">
        <v>13</v>
      </c>
      <c r="B24" s="17">
        <v>18.100000000000001</v>
      </c>
      <c r="C24" s="30">
        <f>(B24*3600)+C23</f>
        <v>183060</v>
      </c>
      <c r="D24" s="30">
        <f>(E24*3600)+D23</f>
        <v>212298.67663043481</v>
      </c>
      <c r="E24" s="24">
        <f>B24*G24</f>
        <v>21.328980978260876</v>
      </c>
      <c r="F24" s="11"/>
      <c r="G24" s="29">
        <v>1.1783967391304351</v>
      </c>
      <c r="H24" s="11"/>
      <c r="I24" s="11"/>
      <c r="J24" s="11"/>
      <c r="K24" s="11"/>
      <c r="L24" s="11"/>
      <c r="M24" s="1"/>
      <c r="N24" s="1"/>
    </row>
    <row r="25" spans="1:14">
      <c r="A25" s="21">
        <v>14</v>
      </c>
      <c r="B25" s="17">
        <v>22.6</v>
      </c>
      <c r="C25" s="30">
        <f>(B25*3600)+C24</f>
        <v>264420</v>
      </c>
      <c r="D25" s="30">
        <f>(E25*3600)+D24</f>
        <v>309289.52445652179</v>
      </c>
      <c r="E25" s="24">
        <f>B25*G25</f>
        <v>26.94190217391305</v>
      </c>
      <c r="F25" s="11"/>
      <c r="G25" s="29">
        <v>1.1921195652173915</v>
      </c>
      <c r="H25" s="11"/>
      <c r="I25" s="11"/>
      <c r="J25" s="11"/>
      <c r="K25" s="11"/>
      <c r="L25" s="11"/>
      <c r="M25" s="1"/>
      <c r="N25" s="1"/>
    </row>
    <row r="26" spans="1:14">
      <c r="A26" s="21">
        <v>15</v>
      </c>
      <c r="B26" s="17">
        <v>26.9</v>
      </c>
      <c r="C26" s="30">
        <f>(B26*3600)+C25</f>
        <v>361260</v>
      </c>
      <c r="D26" s="30">
        <f>(E26*3600)+D25</f>
        <v>426063.30163043481</v>
      </c>
      <c r="E26" s="24">
        <f>B26*G26</f>
        <v>32.437160326086961</v>
      </c>
      <c r="F26" s="11"/>
      <c r="G26" s="29">
        <v>1.2058423913043481</v>
      </c>
      <c r="H26" s="11"/>
      <c r="I26" s="11"/>
      <c r="J26" s="11"/>
      <c r="K26" s="11"/>
      <c r="L26" s="11"/>
      <c r="M26" s="1"/>
      <c r="N26" s="1"/>
    </row>
    <row r="27" spans="1:14">
      <c r="A27" s="21">
        <v>16</v>
      </c>
      <c r="B27" s="17">
        <v>30.5</v>
      </c>
      <c r="C27" s="30">
        <f>(B27*3600)+C26</f>
        <v>471060</v>
      </c>
      <c r="D27" s="30">
        <f>(E27*3600)+D26</f>
        <v>559971.5625</v>
      </c>
      <c r="E27" s="24">
        <f>B27*G27</f>
        <v>37.196739130434786</v>
      </c>
      <c r="F27" s="11"/>
      <c r="G27" s="29">
        <v>1.2195652173913045</v>
      </c>
      <c r="H27" s="11"/>
      <c r="I27" s="11"/>
      <c r="J27" s="11"/>
      <c r="K27" s="11"/>
      <c r="L27" s="11"/>
      <c r="M27" s="1"/>
      <c r="N27" s="1"/>
    </row>
    <row r="28" spans="1:14">
      <c r="A28" s="21">
        <v>17</v>
      </c>
      <c r="B28" s="17">
        <v>33.299999999999997</v>
      </c>
      <c r="C28" s="30">
        <f>(B28*3600)+C27</f>
        <v>590940</v>
      </c>
      <c r="D28" s="30">
        <f>(E28*3600)+D27</f>
        <v>707818.13315217395</v>
      </c>
      <c r="E28" s="24">
        <f>B28*G28</f>
        <v>41.068491847826095</v>
      </c>
      <c r="F28" s="11"/>
      <c r="G28" s="29">
        <v>1.2332880434782612</v>
      </c>
      <c r="H28" s="11"/>
      <c r="I28" s="11"/>
      <c r="J28" s="11"/>
      <c r="K28" s="11"/>
      <c r="L28" s="11"/>
      <c r="M28" s="1"/>
      <c r="N28" s="1"/>
    </row>
    <row r="29" spans="1:14">
      <c r="A29" s="21">
        <v>18</v>
      </c>
      <c r="B29" s="17">
        <v>35.299999999999997</v>
      </c>
      <c r="C29" s="30">
        <f>(B29*3600)+C28</f>
        <v>718020</v>
      </c>
      <c r="D29" s="30">
        <f>(E29*3600)+D28</f>
        <v>866288.27445652173</v>
      </c>
      <c r="E29" s="24">
        <f>B29*G29</f>
        <v>44.019483695652177</v>
      </c>
      <c r="F29" s="11"/>
      <c r="G29" s="29">
        <v>1.2470108695652176</v>
      </c>
      <c r="H29" s="11"/>
      <c r="I29" s="11"/>
      <c r="J29" s="11"/>
      <c r="K29" s="11"/>
      <c r="L29" s="11"/>
      <c r="M29" s="1"/>
      <c r="N29" s="1"/>
    </row>
    <row r="30" spans="1:14">
      <c r="A30" s="21">
        <v>19</v>
      </c>
      <c r="B30" s="17">
        <v>36.4</v>
      </c>
      <c r="C30" s="30">
        <f>(B30*3600)+C29</f>
        <v>849060</v>
      </c>
      <c r="D30" s="30">
        <f>(E30*3600)+D29</f>
        <v>1031494.8179347826</v>
      </c>
      <c r="E30" s="24">
        <f>B30*G30</f>
        <v>45.890706521739141</v>
      </c>
      <c r="F30" s="11"/>
      <c r="G30" s="29">
        <v>1.2607336956521742</v>
      </c>
      <c r="H30" s="11"/>
      <c r="I30" s="11"/>
      <c r="J30" s="11"/>
      <c r="K30" s="11"/>
      <c r="L30" s="11"/>
      <c r="M30" s="1"/>
      <c r="N30" s="1"/>
    </row>
    <row r="31" spans="1:14">
      <c r="A31" s="21">
        <v>20</v>
      </c>
      <c r="B31" s="23">
        <v>36.799999999999997</v>
      </c>
      <c r="C31" s="30">
        <f>(B31*3600)+C30</f>
        <v>981540</v>
      </c>
      <c r="D31" s="30">
        <f>(E31*3600)+D30</f>
        <v>1200334.8179347827</v>
      </c>
      <c r="E31" s="26">
        <f>I4</f>
        <v>46.9</v>
      </c>
      <c r="F31" s="11"/>
      <c r="G31" s="29">
        <v>1.2744565217391308</v>
      </c>
      <c r="H31" s="11"/>
      <c r="I31" s="11"/>
      <c r="J31" s="11"/>
      <c r="K31" s="11"/>
      <c r="L31" s="11"/>
      <c r="M31" s="1"/>
      <c r="N31" s="1"/>
    </row>
    <row r="32" spans="1:14">
      <c r="A32" s="21">
        <v>21</v>
      </c>
      <c r="B32" s="17">
        <v>36.5</v>
      </c>
      <c r="C32" s="30">
        <f>(B32*3600)+C31</f>
        <v>1112940</v>
      </c>
      <c r="D32" s="30">
        <f>(E32*3600)+D31</f>
        <v>1367104.8743729098</v>
      </c>
      <c r="E32" s="25">
        <f>B32*G32</f>
        <v>46.325015677257539</v>
      </c>
      <c r="F32" s="11"/>
      <c r="G32" s="29">
        <v>1.269178511705686</v>
      </c>
      <c r="H32" s="11"/>
      <c r="I32" s="11"/>
      <c r="J32" s="11"/>
      <c r="K32" s="11"/>
      <c r="L32" s="11"/>
      <c r="M32" s="1"/>
      <c r="N32" s="1"/>
    </row>
    <row r="33" spans="1:14">
      <c r="A33" s="21">
        <v>22</v>
      </c>
      <c r="B33" s="17">
        <v>35.6</v>
      </c>
      <c r="C33" s="30">
        <f>(B33*3600)+C32</f>
        <v>1241100</v>
      </c>
      <c r="D33" s="30">
        <f>(E33*3600)+D32</f>
        <v>1529086.3626672241</v>
      </c>
      <c r="E33" s="25">
        <f>B33*G33</f>
        <v>44.994857859531784</v>
      </c>
      <c r="F33" s="11"/>
      <c r="G33" s="29">
        <v>1.2639005016722411</v>
      </c>
      <c r="H33" s="11"/>
      <c r="I33" s="11"/>
      <c r="J33" s="11"/>
      <c r="K33" s="11"/>
      <c r="L33" s="11"/>
      <c r="M33" s="1"/>
      <c r="N33" s="1"/>
    </row>
    <row r="34" spans="1:14">
      <c r="A34" s="21">
        <v>23</v>
      </c>
      <c r="B34" s="17">
        <v>34.200000000000003</v>
      </c>
      <c r="C34" s="30">
        <f>(B34*3600)+C33</f>
        <v>1364220</v>
      </c>
      <c r="D34" s="30">
        <f>(E34*3600)+D33</f>
        <v>1684047.9638377926</v>
      </c>
      <c r="E34" s="25">
        <f>B34*G34</f>
        <v>43.04488921404684</v>
      </c>
      <c r="F34" s="11"/>
      <c r="G34" s="29">
        <v>1.2586224916387965</v>
      </c>
      <c r="H34" s="11"/>
      <c r="I34" s="11"/>
      <c r="J34" s="11"/>
      <c r="K34" s="11"/>
      <c r="L34" s="11"/>
      <c r="M34" s="1"/>
      <c r="N34" s="1"/>
    </row>
    <row r="35" spans="1:14">
      <c r="A35" s="21">
        <v>24</v>
      </c>
      <c r="B35" s="17">
        <v>32.4</v>
      </c>
      <c r="C35" s="30">
        <f>(B35*3600)+C34</f>
        <v>1480860</v>
      </c>
      <c r="D35" s="30">
        <f>(E35*3600)+D34</f>
        <v>1830238.0641722409</v>
      </c>
      <c r="E35" s="25">
        <f>B35*G35</f>
        <v>40.608361204013391</v>
      </c>
      <c r="F35" s="11"/>
      <c r="G35" s="29">
        <v>1.2533444816053516</v>
      </c>
      <c r="H35" s="11"/>
      <c r="I35" s="11"/>
      <c r="J35" s="11"/>
      <c r="K35" s="11"/>
      <c r="L35" s="11"/>
      <c r="M35" s="1"/>
      <c r="N35" s="1"/>
    </row>
    <row r="36" spans="1:14">
      <c r="A36" s="21">
        <v>25</v>
      </c>
      <c r="B36" s="17">
        <v>30.5</v>
      </c>
      <c r="C36" s="30">
        <f>(B36*3600)+C35</f>
        <v>1590660</v>
      </c>
      <c r="D36" s="30">
        <f>(E36*3600)+D35</f>
        <v>1967275.7627508363</v>
      </c>
      <c r="E36" s="25">
        <f>B36*G36</f>
        <v>38.066027382943155</v>
      </c>
      <c r="F36" s="11"/>
      <c r="G36" s="29">
        <v>1.2480664715719068</v>
      </c>
      <c r="H36" s="11"/>
      <c r="I36" s="11"/>
      <c r="J36" s="11"/>
      <c r="K36" s="11"/>
      <c r="L36" s="11"/>
      <c r="M36" s="1"/>
      <c r="N36" s="1"/>
    </row>
    <row r="37" spans="1:14">
      <c r="A37" s="21">
        <v>26</v>
      </c>
      <c r="B37" s="17">
        <v>28.3</v>
      </c>
      <c r="C37" s="30">
        <f>(B37*3600)+C36</f>
        <v>1692540</v>
      </c>
      <c r="D37" s="30">
        <f>(E37*3600)+D36</f>
        <v>2093891.0512123748</v>
      </c>
      <c r="E37" s="25">
        <f>B37*G37</f>
        <v>35.170913461538476</v>
      </c>
      <c r="F37" s="11"/>
      <c r="G37" s="29">
        <v>1.2427884615384619</v>
      </c>
      <c r="H37" s="11"/>
      <c r="I37" s="11"/>
      <c r="J37" s="11"/>
      <c r="K37" s="11"/>
      <c r="L37" s="11"/>
      <c r="M37" s="1"/>
      <c r="N37" s="1"/>
    </row>
    <row r="38" spans="1:14">
      <c r="A38" s="21">
        <v>27</v>
      </c>
      <c r="B38" s="17">
        <v>26.1</v>
      </c>
      <c r="C38" s="30">
        <f>(B38*3600)+C37</f>
        <v>1786500</v>
      </c>
      <c r="D38" s="30">
        <f>(E38*3600)+D37</f>
        <v>2210167.533235786</v>
      </c>
      <c r="E38" s="25">
        <f>B38*G38</f>
        <v>32.299022784280943</v>
      </c>
      <c r="F38" s="11"/>
      <c r="G38" s="29">
        <v>1.237510451505017</v>
      </c>
      <c r="H38" s="11"/>
      <c r="I38" s="11"/>
      <c r="J38" s="11"/>
      <c r="K38" s="11"/>
      <c r="L38" s="11"/>
      <c r="M38" s="1"/>
      <c r="N38" s="1"/>
    </row>
    <row r="39" spans="1:14">
      <c r="A39" s="21">
        <v>28</v>
      </c>
      <c r="B39" s="17">
        <v>23.9</v>
      </c>
      <c r="C39" s="30">
        <f>(B39*3600)+C38</f>
        <v>1872540</v>
      </c>
      <c r="D39" s="30">
        <f>(E39*3600)+D38</f>
        <v>2316188.8125</v>
      </c>
      <c r="E39" s="25">
        <f>B39*G39</f>
        <v>29.450355351170572</v>
      </c>
      <c r="F39" s="11"/>
      <c r="G39" s="29">
        <v>1.2322324414715722</v>
      </c>
      <c r="H39" s="11"/>
      <c r="I39" s="11"/>
      <c r="J39" s="11"/>
      <c r="K39" s="11"/>
      <c r="L39" s="11"/>
      <c r="M39" s="1"/>
      <c r="N39" s="1"/>
    </row>
    <row r="40" spans="1:14">
      <c r="A40" s="21">
        <v>29</v>
      </c>
      <c r="B40" s="17">
        <v>21.7</v>
      </c>
      <c r="C40" s="30">
        <f>(B40*3600)+C39</f>
        <v>1950660</v>
      </c>
      <c r="D40" s="30">
        <f>(E40*3600)+D39</f>
        <v>2412038.4926839466</v>
      </c>
      <c r="E40" s="25">
        <f>B40*G40</f>
        <v>26.624911162207368</v>
      </c>
      <c r="F40" s="11"/>
      <c r="G40" s="29">
        <v>1.2269544314381275</v>
      </c>
      <c r="H40" s="11"/>
      <c r="I40" s="11"/>
      <c r="J40" s="11"/>
      <c r="K40" s="11"/>
      <c r="L40" s="11"/>
      <c r="M40" s="1"/>
      <c r="N40" s="1"/>
    </row>
    <row r="41" spans="1:14">
      <c r="A41" s="21">
        <v>30</v>
      </c>
      <c r="B41" s="17">
        <v>19.600000000000001</v>
      </c>
      <c r="C41" s="30">
        <f>(B41*3600)+C40</f>
        <v>2021220</v>
      </c>
      <c r="D41" s="30">
        <f>(E41*3600)+D40</f>
        <v>2498239.9809782612</v>
      </c>
      <c r="E41" s="25">
        <f>B41*G41</f>
        <v>23.944857859531783</v>
      </c>
      <c r="F41" s="11"/>
      <c r="G41" s="29">
        <v>1.2216764214046827</v>
      </c>
      <c r="H41" s="11"/>
      <c r="I41" s="11"/>
      <c r="J41" s="11"/>
      <c r="K41" s="11"/>
      <c r="L41" s="11"/>
      <c r="M41" s="1"/>
      <c r="N41" s="1"/>
    </row>
    <row r="42" spans="1:14">
      <c r="A42" s="21">
        <v>31</v>
      </c>
      <c r="B42" s="17">
        <v>17.600000000000001</v>
      </c>
      <c r="C42" s="30">
        <f>(B42*3600)+C41</f>
        <v>2084580</v>
      </c>
      <c r="D42" s="30">
        <f>(E42*3600)+D41</f>
        <v>2575310.984322743</v>
      </c>
      <c r="E42" s="25">
        <f>B42*G42</f>
        <v>21.408612040133786</v>
      </c>
      <c r="F42" s="11"/>
      <c r="G42" s="29">
        <v>1.2163984113712378</v>
      </c>
      <c r="H42" s="11"/>
      <c r="I42" s="11"/>
      <c r="J42" s="11"/>
      <c r="K42" s="11"/>
      <c r="L42" s="11"/>
      <c r="M42" s="1"/>
      <c r="N42" s="1"/>
    </row>
    <row r="43" spans="1:14">
      <c r="A43" s="21">
        <v>32</v>
      </c>
      <c r="B43" s="17">
        <v>15.7</v>
      </c>
      <c r="C43" s="30">
        <f>(B43*3600)+C42</f>
        <v>2141100</v>
      </c>
      <c r="D43" s="30">
        <f>(E43*3600)+D42</f>
        <v>2643763.5094063552</v>
      </c>
      <c r="E43" s="25">
        <f>B43*G43</f>
        <v>19.014590301003349</v>
      </c>
      <c r="F43" s="11"/>
      <c r="G43" s="29">
        <v>1.211120401337793</v>
      </c>
      <c r="H43" s="11"/>
      <c r="I43" s="11"/>
      <c r="J43" s="11"/>
      <c r="K43" s="11"/>
      <c r="L43" s="11"/>
      <c r="M43" s="1"/>
      <c r="N43" s="1"/>
    </row>
    <row r="44" spans="1:14">
      <c r="A44" s="21">
        <v>33</v>
      </c>
      <c r="B44" s="17">
        <v>14</v>
      </c>
      <c r="C44" s="30">
        <f>(B44*3600)+C43</f>
        <v>2191500</v>
      </c>
      <c r="D44" s="30">
        <f>(E44*3600)+D43</f>
        <v>2704537.9659280945</v>
      </c>
      <c r="E44" s="25">
        <f>B44*G44</f>
        <v>16.881793478260875</v>
      </c>
      <c r="F44" s="11"/>
      <c r="G44" s="29">
        <v>1.2058423913043481</v>
      </c>
      <c r="H44" s="11"/>
      <c r="I44" s="11"/>
      <c r="J44" s="11"/>
      <c r="K44" s="11"/>
      <c r="L44" s="11"/>
      <c r="M44" s="1"/>
      <c r="N44" s="1"/>
    </row>
    <row r="45" spans="1:14">
      <c r="A45" s="21">
        <v>34</v>
      </c>
      <c r="B45" s="17">
        <v>12.4</v>
      </c>
      <c r="C45" s="30">
        <f>(B45*3600)+C44</f>
        <v>2236140</v>
      </c>
      <c r="D45" s="30">
        <f>(E45*3600)+D44</f>
        <v>2758131.1599080274</v>
      </c>
      <c r="E45" s="25">
        <f>B45*G45</f>
        <v>14.886998327759201</v>
      </c>
      <c r="F45" s="11"/>
      <c r="G45" s="29">
        <v>1.2005643812709033</v>
      </c>
      <c r="H45" s="11"/>
      <c r="I45" s="11"/>
      <c r="J45" s="11"/>
      <c r="K45" s="11"/>
      <c r="L45" s="11"/>
      <c r="M45" s="1"/>
      <c r="N45" s="1"/>
    </row>
    <row r="46" spans="1:14">
      <c r="A46" s="21">
        <v>35</v>
      </c>
      <c r="B46" s="17">
        <v>10.9</v>
      </c>
      <c r="C46" s="30">
        <f>(B46*3600)+C45</f>
        <v>2275380</v>
      </c>
      <c r="D46" s="30">
        <f>(E46*3600)+D45</f>
        <v>2805034.1971153854</v>
      </c>
      <c r="E46" s="25">
        <f>B46*G46</f>
        <v>13.028621446488296</v>
      </c>
      <c r="F46" s="11"/>
      <c r="G46" s="29">
        <v>1.1952863712374584</v>
      </c>
      <c r="H46" s="11"/>
      <c r="I46" s="11"/>
      <c r="J46" s="11"/>
      <c r="K46" s="11"/>
      <c r="L46" s="11"/>
      <c r="M46" s="1"/>
      <c r="N46" s="1"/>
    </row>
    <row r="47" spans="1:14">
      <c r="A47" s="21">
        <v>36</v>
      </c>
      <c r="B47" s="17">
        <v>9.6199999999999992</v>
      </c>
      <c r="C47" s="30">
        <f>(B47*3600)+C46</f>
        <v>2310012</v>
      </c>
      <c r="D47" s="30">
        <f>(E47*3600)+D46</f>
        <v>2846246.5666806027</v>
      </c>
      <c r="E47" s="25">
        <f>B47*G47</f>
        <v>11.44788043478261</v>
      </c>
      <c r="F47" s="11"/>
      <c r="G47" s="29">
        <v>1.1900083612040135</v>
      </c>
      <c r="H47" s="11"/>
      <c r="I47" s="11"/>
      <c r="J47" s="11"/>
      <c r="K47" s="11"/>
      <c r="L47" s="11"/>
      <c r="M47" s="1"/>
      <c r="N47" s="1"/>
    </row>
    <row r="48" spans="1:14">
      <c r="A48" s="21">
        <v>37</v>
      </c>
      <c r="B48" s="17">
        <v>8.43</v>
      </c>
      <c r="C48" s="30">
        <f>(B48*3600)+C47</f>
        <v>2340360</v>
      </c>
      <c r="D48" s="30">
        <f>(E48*3600)+D47</f>
        <v>2882200.7633779272</v>
      </c>
      <c r="E48" s="25">
        <f>B48*G48</f>
        <v>9.9872768603678956</v>
      </c>
      <c r="F48" s="11"/>
      <c r="G48" s="29">
        <v>1.1847303511705689</v>
      </c>
      <c r="H48" s="11"/>
      <c r="I48" s="11"/>
      <c r="J48" s="11"/>
      <c r="K48" s="11"/>
      <c r="L48" s="11"/>
      <c r="M48" s="1"/>
      <c r="N48" s="1"/>
    </row>
    <row r="49" spans="1:14">
      <c r="A49" s="21">
        <v>38</v>
      </c>
      <c r="B49" s="17">
        <v>7.37</v>
      </c>
      <c r="C49" s="30">
        <f>(B49*3600)+C48</f>
        <v>2366892</v>
      </c>
      <c r="D49" s="30">
        <f>(E49*3600)+D48</f>
        <v>2913493.9928929773</v>
      </c>
      <c r="E49" s="25">
        <f>B49*G49</f>
        <v>8.692563754180604</v>
      </c>
      <c r="F49" s="11"/>
      <c r="G49" s="29">
        <v>1.179452341137124</v>
      </c>
      <c r="H49" s="11"/>
      <c r="I49" s="11"/>
      <c r="J49" s="11"/>
      <c r="K49" s="11"/>
      <c r="L49" s="11"/>
      <c r="M49" s="1"/>
      <c r="N49" s="1"/>
    </row>
    <row r="50" spans="1:14">
      <c r="A50" s="21">
        <v>39</v>
      </c>
      <c r="B50" s="17">
        <v>6.43</v>
      </c>
      <c r="C50" s="30">
        <f>(B50*3600)+C49</f>
        <v>2390040</v>
      </c>
      <c r="D50" s="30">
        <f>(E50*3600)+D49</f>
        <v>2940673.7803093651</v>
      </c>
      <c r="E50" s="25">
        <f>B50*G50</f>
        <v>7.5499409489966567</v>
      </c>
      <c r="F50" s="11"/>
      <c r="G50" s="29">
        <v>1.1741743311036792</v>
      </c>
      <c r="H50" s="11"/>
      <c r="I50" s="11"/>
      <c r="J50" s="11"/>
      <c r="K50" s="11"/>
      <c r="L50" s="11"/>
      <c r="M50" s="1"/>
      <c r="N50" s="1"/>
    </row>
    <row r="51" spans="1:14">
      <c r="A51" s="21">
        <v>40</v>
      </c>
      <c r="B51" s="17">
        <v>5.6</v>
      </c>
      <c r="C51" s="30">
        <f>(B51*3600)+C50</f>
        <v>2410200</v>
      </c>
      <c r="D51" s="30">
        <f>(E51*3600)+D50</f>
        <v>2964238.7301421412</v>
      </c>
      <c r="E51" s="25">
        <f>B51*G51</f>
        <v>6.5458193979933119</v>
      </c>
      <c r="F51" s="11"/>
      <c r="G51" s="29">
        <v>1.1688963210702343</v>
      </c>
      <c r="H51" s="11"/>
      <c r="I51" s="11"/>
      <c r="J51" s="11"/>
      <c r="K51" s="11"/>
      <c r="L51" s="11"/>
      <c r="M51" s="1"/>
      <c r="N51" s="1"/>
    </row>
    <row r="52" spans="1:14">
      <c r="A52" s="21">
        <v>41</v>
      </c>
      <c r="B52" s="17">
        <v>4.8600000000000003</v>
      </c>
      <c r="C52" s="30">
        <f>(B52*3600)+C51</f>
        <v>2427696</v>
      </c>
      <c r="D52" s="30">
        <f>(E52*3600)+D51</f>
        <v>2984597.3961120411</v>
      </c>
      <c r="E52" s="25">
        <f>B52*G52</f>
        <v>5.6551849916387971</v>
      </c>
      <c r="F52" s="11"/>
      <c r="G52" s="29">
        <v>1.1636183110367895</v>
      </c>
      <c r="H52" s="11"/>
      <c r="I52" s="11"/>
      <c r="J52" s="11"/>
      <c r="K52" s="11"/>
      <c r="L52" s="11"/>
      <c r="M52" s="1"/>
      <c r="N52" s="1"/>
    </row>
    <row r="53" spans="1:14">
      <c r="A53" s="21">
        <v>42</v>
      </c>
      <c r="B53" s="17">
        <v>4.22</v>
      </c>
      <c r="C53" s="30">
        <f>(B53*3600)+C52</f>
        <v>2442888</v>
      </c>
      <c r="D53" s="30">
        <f>(E53*3600)+D52</f>
        <v>3002194.9019648838</v>
      </c>
      <c r="E53" s="25">
        <f>B53*G53</f>
        <v>4.8881960702341143</v>
      </c>
      <c r="F53" s="11"/>
      <c r="G53" s="29">
        <v>1.1583403010033446</v>
      </c>
      <c r="H53" s="11"/>
      <c r="I53" s="11"/>
      <c r="J53" s="11"/>
      <c r="K53" s="11"/>
      <c r="L53" s="11"/>
      <c r="M53" s="1"/>
      <c r="N53" s="1"/>
    </row>
    <row r="54" spans="1:14">
      <c r="A54" s="21">
        <v>43</v>
      </c>
      <c r="B54" s="17">
        <v>3.66</v>
      </c>
      <c r="C54" s="30">
        <f>(B54*3600)+C53</f>
        <v>2456064</v>
      </c>
      <c r="D54" s="30">
        <f>(E54*3600)+D53</f>
        <v>3017387.6507107033</v>
      </c>
      <c r="E54" s="25">
        <f>B54*G54</f>
        <v>4.220207984949834</v>
      </c>
      <c r="F54" s="11"/>
      <c r="G54" s="29">
        <v>1.1530622909699</v>
      </c>
      <c r="H54" s="11"/>
      <c r="I54" s="11"/>
      <c r="J54" s="11"/>
      <c r="K54" s="11"/>
      <c r="L54" s="11"/>
      <c r="M54" s="1"/>
      <c r="N54" s="1"/>
    </row>
    <row r="55" spans="1:14">
      <c r="A55" s="21">
        <v>44</v>
      </c>
      <c r="B55" s="17">
        <v>3.17</v>
      </c>
      <c r="C55" s="30">
        <f>(B55*3600)+C54</f>
        <v>2467476</v>
      </c>
      <c r="D55" s="30">
        <f>(E55*3600)+D54</f>
        <v>3030486.1649247501</v>
      </c>
      <c r="E55" s="25">
        <f>B55*G55</f>
        <v>3.6384761705685627</v>
      </c>
      <c r="F55" s="11"/>
      <c r="G55" s="29">
        <v>1.1477842809364551</v>
      </c>
      <c r="H55" s="11"/>
      <c r="I55" s="11"/>
      <c r="J55" s="11"/>
      <c r="K55" s="11"/>
      <c r="L55" s="11"/>
      <c r="M55" s="1"/>
      <c r="N55" s="1"/>
    </row>
    <row r="56" spans="1:14">
      <c r="A56" s="21">
        <v>45</v>
      </c>
      <c r="B56" s="17">
        <v>2.74</v>
      </c>
      <c r="C56" s="30">
        <f>(B56*3600)+C55</f>
        <v>2477340</v>
      </c>
      <c r="D56" s="30">
        <f>(E56*3600)+D55</f>
        <v>3041755.8467809376</v>
      </c>
      <c r="E56" s="25">
        <f>B56*G56</f>
        <v>3.1304671822742485</v>
      </c>
      <c r="F56" s="11"/>
      <c r="G56" s="29">
        <v>1.1425062709030103</v>
      </c>
      <c r="H56" s="11"/>
      <c r="I56" s="11"/>
      <c r="J56" s="11"/>
      <c r="K56" s="11"/>
      <c r="L56" s="11"/>
      <c r="M56" s="1"/>
      <c r="N56" s="1"/>
    </row>
    <row r="57" spans="1:14">
      <c r="A57" s="21">
        <v>46</v>
      </c>
      <c r="B57" s="17">
        <v>2.38</v>
      </c>
      <c r="C57" s="30">
        <f>(B57*3600)+C56</f>
        <v>2485908</v>
      </c>
      <c r="D57" s="30">
        <f>(E57*3600)+D56</f>
        <v>3051499.618520068</v>
      </c>
      <c r="E57" s="25">
        <f>B57*G57</f>
        <v>2.7066032608695654</v>
      </c>
      <c r="F57" s="11"/>
      <c r="G57" s="29">
        <v>1.1372282608695654</v>
      </c>
      <c r="H57" s="11"/>
      <c r="I57" s="11"/>
      <c r="J57" s="11"/>
      <c r="K57" s="11"/>
      <c r="L57" s="11"/>
      <c r="M57" s="1"/>
      <c r="N57" s="1"/>
    </row>
    <row r="58" spans="1:14">
      <c r="A58" s="21">
        <v>47</v>
      </c>
      <c r="B58" s="17">
        <v>2.06</v>
      </c>
      <c r="C58" s="30">
        <f>(B58*3600)+C57</f>
        <v>2493324</v>
      </c>
      <c r="D58" s="30">
        <f>(E58*3600)+D57</f>
        <v>3059894.1615802688</v>
      </c>
      <c r="E58" s="25">
        <f>B58*G58</f>
        <v>2.3318175167224084</v>
      </c>
      <c r="F58" s="11"/>
      <c r="G58" s="29">
        <v>1.1319502508361206</v>
      </c>
      <c r="H58" s="11"/>
      <c r="I58" s="11"/>
      <c r="J58" s="11"/>
      <c r="K58" s="11"/>
      <c r="L58" s="11"/>
      <c r="M58" s="1"/>
      <c r="N58" s="1"/>
    </row>
    <row r="59" spans="1:14">
      <c r="A59" s="21">
        <v>48</v>
      </c>
      <c r="B59" s="17">
        <v>1.79</v>
      </c>
      <c r="C59" s="30">
        <f>(B59*3600)+C58</f>
        <v>2499768</v>
      </c>
      <c r="D59" s="30">
        <f>(E59*3600)+D58</f>
        <v>3067154.4375000014</v>
      </c>
      <c r="E59" s="25">
        <f>B59*G59</f>
        <v>2.0167433110367896</v>
      </c>
      <c r="F59" s="11"/>
      <c r="G59" s="29">
        <v>1.1266722408026757</v>
      </c>
      <c r="H59" s="11"/>
      <c r="I59" s="11"/>
      <c r="J59" s="11"/>
      <c r="K59" s="11"/>
      <c r="L59" s="11"/>
      <c r="M59" s="1"/>
      <c r="N59" s="1"/>
    </row>
    <row r="60" spans="1:14">
      <c r="A60" s="21">
        <v>49</v>
      </c>
      <c r="B60" s="17">
        <v>1.56</v>
      </c>
      <c r="C60" s="30">
        <f>(B60*3600)+C59</f>
        <v>2505384</v>
      </c>
      <c r="D60" s="30">
        <f>(E60*3600)+D59</f>
        <v>3073452.1875000014</v>
      </c>
      <c r="E60" s="25">
        <f>B60*G60</f>
        <v>1.7493750000000001</v>
      </c>
      <c r="F60" s="11"/>
      <c r="G60" s="29">
        <v>1.1213942307692308</v>
      </c>
      <c r="H60" s="11"/>
      <c r="I60" s="11"/>
      <c r="J60" s="11"/>
      <c r="K60" s="11"/>
      <c r="L60" s="11"/>
      <c r="M60" s="1"/>
      <c r="N60" s="1"/>
    </row>
    <row r="61" spans="1:14">
      <c r="A61" s="21">
        <v>50</v>
      </c>
      <c r="B61" s="17">
        <v>1.36</v>
      </c>
      <c r="C61" s="30">
        <f>(B61*3600)+C60</f>
        <v>2510280</v>
      </c>
      <c r="D61" s="30">
        <f>(E61*3600)+D60</f>
        <v>3078916.6925167236</v>
      </c>
      <c r="E61" s="25">
        <f>B61*G61</f>
        <v>1.5179180602006694</v>
      </c>
      <c r="F61" s="11"/>
      <c r="G61" s="29">
        <v>1.1161162207357862</v>
      </c>
      <c r="H61" s="11"/>
      <c r="I61" s="11"/>
      <c r="J61" s="11"/>
      <c r="K61" s="11"/>
      <c r="L61" s="11"/>
      <c r="M61" s="1"/>
      <c r="N61" s="1"/>
    </row>
    <row r="62" spans="1:14">
      <c r="A62" s="21">
        <v>51</v>
      </c>
      <c r="B62" s="17">
        <v>1.19</v>
      </c>
      <c r="C62" s="30">
        <f>(B62*3600)+C61</f>
        <v>2514564</v>
      </c>
      <c r="D62" s="30">
        <f>(E62*3600)+D61</f>
        <v>3083675.5234113727</v>
      </c>
      <c r="E62" s="25">
        <f>B62*G62</f>
        <v>1.3218974707357862</v>
      </c>
      <c r="F62" s="11"/>
      <c r="G62" s="29">
        <v>1.1108382107023413</v>
      </c>
      <c r="H62" s="11"/>
      <c r="I62" s="11"/>
      <c r="J62" s="11"/>
      <c r="K62" s="11"/>
      <c r="L62" s="11"/>
      <c r="M62" s="1"/>
      <c r="N62" s="1"/>
    </row>
    <row r="63" spans="1:14">
      <c r="A63" s="21">
        <v>52</v>
      </c>
      <c r="B63" s="17">
        <v>1.04</v>
      </c>
      <c r="C63" s="30">
        <f>(B63*3600)+C62</f>
        <v>2518308</v>
      </c>
      <c r="D63" s="30">
        <f>(E63*3600)+D62</f>
        <v>3087814.7408026769</v>
      </c>
      <c r="E63" s="25">
        <f>B63*G63</f>
        <v>1.1497826086956524</v>
      </c>
      <c r="F63" s="11"/>
      <c r="G63" s="29">
        <v>1.1055602006688965</v>
      </c>
      <c r="H63" s="11"/>
      <c r="I63" s="11"/>
      <c r="J63" s="11"/>
      <c r="K63" s="11"/>
      <c r="L63" s="11"/>
      <c r="M63" s="1"/>
      <c r="N63" s="1"/>
    </row>
    <row r="64" spans="1:14">
      <c r="A64" s="21">
        <v>53</v>
      </c>
      <c r="B64" s="17">
        <v>0.92</v>
      </c>
      <c r="C64" s="30">
        <f>(B64*3600)+C63</f>
        <v>2521620</v>
      </c>
      <c r="D64" s="30">
        <f>(E64*3600)+D63</f>
        <v>3091458.8754180614</v>
      </c>
      <c r="E64" s="25">
        <f>B64*G64</f>
        <v>1.0122596153846155</v>
      </c>
      <c r="F64" s="11"/>
      <c r="G64" s="29">
        <v>1.1002821906354516</v>
      </c>
      <c r="H64" s="11"/>
      <c r="I64" s="11"/>
      <c r="J64" s="11"/>
      <c r="K64" s="11"/>
      <c r="L64" s="11"/>
      <c r="M64" s="1"/>
      <c r="N64" s="1"/>
    </row>
    <row r="65" spans="1:14">
      <c r="A65" s="21">
        <v>54</v>
      </c>
      <c r="B65" s="17">
        <v>0.82</v>
      </c>
      <c r="C65" s="30">
        <f>(B65*3600)+C64</f>
        <v>2524572</v>
      </c>
      <c r="D65" s="30">
        <f>(E65*3600)+D64</f>
        <v>3094691.3277591984</v>
      </c>
      <c r="E65" s="25">
        <f>B65*G65</f>
        <v>0.89790342809364554</v>
      </c>
      <c r="F65" s="11"/>
      <c r="G65" s="29">
        <v>1.0950041806020068</v>
      </c>
      <c r="H65" s="11"/>
      <c r="I65" s="11"/>
      <c r="J65" s="11"/>
      <c r="K65" s="11"/>
      <c r="L65" s="11"/>
      <c r="M65" s="1"/>
      <c r="N65" s="1"/>
    </row>
    <row r="66" spans="1:14">
      <c r="A66" s="21">
        <v>55</v>
      </c>
      <c r="B66" s="17">
        <v>0.73</v>
      </c>
      <c r="C66" s="30">
        <f>(B66*3600)+C65</f>
        <v>2527200</v>
      </c>
      <c r="D66" s="30">
        <f>(E66*3600)+D65</f>
        <v>3097555.1281354525</v>
      </c>
      <c r="E66" s="25">
        <f>B66*G66</f>
        <v>0.79550010451505015</v>
      </c>
      <c r="F66" s="11"/>
      <c r="G66" s="29">
        <v>1.0897261705685619</v>
      </c>
      <c r="H66" s="11"/>
      <c r="I66" s="11"/>
      <c r="J66" s="11"/>
      <c r="K66" s="11"/>
      <c r="L66" s="11"/>
      <c r="M66" s="1"/>
      <c r="N66" s="1"/>
    </row>
    <row r="67" spans="1:14">
      <c r="A67" s="21">
        <v>56</v>
      </c>
      <c r="B67" s="17">
        <v>0.65</v>
      </c>
      <c r="C67" s="30">
        <f>(B67*3600)+C66</f>
        <v>2529540</v>
      </c>
      <c r="D67" s="30">
        <f>(E67*3600)+D66</f>
        <v>3100092.7368311048</v>
      </c>
      <c r="E67" s="25">
        <f>B67*G67</f>
        <v>0.70489130434782621</v>
      </c>
      <c r="F67" s="11"/>
      <c r="G67" s="29">
        <v>1.0844481605351173</v>
      </c>
      <c r="H67" s="11"/>
      <c r="I67" s="11"/>
      <c r="J67" s="11"/>
      <c r="K67" s="11"/>
      <c r="L67" s="11"/>
      <c r="M67" s="1"/>
      <c r="N67" s="1"/>
    </row>
    <row r="68" spans="1:14">
      <c r="A68" s="21">
        <v>57</v>
      </c>
      <c r="B68" s="17">
        <v>0.57999999999999996</v>
      </c>
      <c r="C68" s="30">
        <f>(B68*3600)+C67</f>
        <v>2531628</v>
      </c>
      <c r="D68" s="30">
        <f>(E68*3600)+D67</f>
        <v>3102346.0441053524</v>
      </c>
      <c r="E68" s="25">
        <f>B68*G68</f>
        <v>0.62591868729097</v>
      </c>
      <c r="F68" s="11"/>
      <c r="G68" s="29">
        <v>1.0791701505016724</v>
      </c>
      <c r="H68" s="11"/>
      <c r="I68" s="11"/>
      <c r="J68" s="11"/>
      <c r="K68" s="11"/>
      <c r="L68" s="11"/>
      <c r="M68" s="1"/>
      <c r="N68" s="1"/>
    </row>
    <row r="69" spans="1:14">
      <c r="A69" s="21">
        <v>58</v>
      </c>
      <c r="B69" s="17">
        <v>0.53</v>
      </c>
      <c r="C69" s="30">
        <f>(B69*3600)+C68</f>
        <v>2533536</v>
      </c>
      <c r="D69" s="30">
        <f>(E69*3600)+D68</f>
        <v>3104395.0303093656</v>
      </c>
      <c r="E69" s="25">
        <f>B69*G69</f>
        <v>0.56916283444816063</v>
      </c>
      <c r="F69" s="11"/>
      <c r="G69" s="29">
        <v>1.0738921404682276</v>
      </c>
      <c r="H69" s="11"/>
      <c r="I69" s="11"/>
      <c r="J69" s="11"/>
      <c r="K69" s="11"/>
      <c r="L69" s="11"/>
      <c r="M69" s="1"/>
      <c r="N69" s="1"/>
    </row>
    <row r="70" spans="1:14">
      <c r="A70" s="21">
        <v>59</v>
      </c>
      <c r="B70" s="17">
        <v>0.48</v>
      </c>
      <c r="C70" s="30">
        <f>(B70*3600)+C69</f>
        <v>2535264</v>
      </c>
      <c r="D70" s="30">
        <f>(E70*3600)+D69</f>
        <v>3106241.5955267567</v>
      </c>
      <c r="E70" s="25">
        <f>B70*G70</f>
        <v>0.51293478260869563</v>
      </c>
      <c r="F70" s="11"/>
      <c r="G70" s="29">
        <v>1.0686141304347827</v>
      </c>
      <c r="H70" s="11"/>
      <c r="I70" s="11"/>
      <c r="J70" s="11"/>
      <c r="K70" s="11"/>
      <c r="L70" s="11"/>
      <c r="M70" s="1"/>
      <c r="N70" s="1"/>
    </row>
    <row r="71" spans="1:14">
      <c r="A71" s="21">
        <v>60</v>
      </c>
      <c r="B71" s="17">
        <v>0.44</v>
      </c>
      <c r="C71" s="30">
        <f>(B71*3600)+C70</f>
        <v>2536848</v>
      </c>
      <c r="D71" s="30">
        <f>(E71*3600)+D70</f>
        <v>3107925.9199414724</v>
      </c>
      <c r="E71" s="25">
        <f>B71*G71</f>
        <v>0.46786789297658865</v>
      </c>
      <c r="F71" s="11"/>
      <c r="G71" s="29">
        <v>1.0633361204013378</v>
      </c>
      <c r="H71" s="11"/>
      <c r="I71" s="11"/>
      <c r="J71" s="11"/>
      <c r="K71" s="11"/>
      <c r="L71" s="11"/>
      <c r="M71" s="1"/>
      <c r="N71" s="1"/>
    </row>
    <row r="72" spans="1:14">
      <c r="A72" s="21">
        <v>61</v>
      </c>
      <c r="B72" s="17">
        <v>0.4</v>
      </c>
      <c r="C72" s="30">
        <f>(B72*3600)+C71</f>
        <v>2538288</v>
      </c>
      <c r="D72" s="30">
        <f>(E72*3600)+D71</f>
        <v>3109449.523620402</v>
      </c>
      <c r="E72" s="25">
        <f>B72*G72</f>
        <v>0.42322324414715723</v>
      </c>
      <c r="F72" s="11"/>
      <c r="G72" s="29">
        <v>1.058058110367893</v>
      </c>
      <c r="H72" s="11"/>
      <c r="I72" s="11"/>
      <c r="J72" s="11"/>
      <c r="K72" s="11"/>
      <c r="L72" s="11"/>
      <c r="M72" s="1"/>
      <c r="N72" s="1"/>
    </row>
    <row r="73" spans="1:14">
      <c r="A73" s="21">
        <v>62</v>
      </c>
      <c r="B73" s="17">
        <v>0.34</v>
      </c>
      <c r="C73" s="30">
        <f>(B73*3600)+C72</f>
        <v>2539512</v>
      </c>
      <c r="D73" s="30">
        <f>(E73*3600)+D72</f>
        <v>3110738.1264632111</v>
      </c>
      <c r="E73" s="25">
        <f>B73*G73</f>
        <v>0.35794523411371237</v>
      </c>
      <c r="F73" s="11"/>
      <c r="G73" s="29">
        <v>1.0527801003344481</v>
      </c>
      <c r="H73" s="11"/>
      <c r="I73" s="11"/>
      <c r="J73" s="11"/>
      <c r="K73" s="11"/>
      <c r="L73" s="11"/>
      <c r="M73" s="1"/>
      <c r="N73" s="1"/>
    </row>
    <row r="74" spans="1:14">
      <c r="A74" s="21">
        <v>63</v>
      </c>
      <c r="B74" s="17">
        <v>0.25</v>
      </c>
      <c r="C74" s="30">
        <f>(B74*3600)+C73</f>
        <v>2540412</v>
      </c>
      <c r="D74" s="30">
        <f>(E74*3600)+D73</f>
        <v>3111680.8783444823</v>
      </c>
      <c r="E74" s="25">
        <f>B74*G74</f>
        <v>0.26187552257525082</v>
      </c>
      <c r="F74" s="11"/>
      <c r="G74" s="29">
        <v>1.0475020903010033</v>
      </c>
      <c r="H74" s="11"/>
      <c r="I74" s="11"/>
      <c r="J74" s="11"/>
      <c r="K74" s="11"/>
      <c r="L74" s="11"/>
      <c r="M74" s="1"/>
      <c r="N74" s="1"/>
    </row>
    <row r="75" spans="1:14">
      <c r="A75" s="21">
        <v>64</v>
      </c>
      <c r="B75" s="17">
        <v>0.17</v>
      </c>
      <c r="C75" s="30">
        <f>(B75*3600)+C74</f>
        <v>2541024</v>
      </c>
      <c r="D75" s="30">
        <f>(E75*3600)+D74</f>
        <v>3112318.719481606</v>
      </c>
      <c r="E75" s="25">
        <f>B75*G75</f>
        <v>0.17717809364548498</v>
      </c>
      <c r="F75" s="11"/>
      <c r="G75" s="29">
        <v>1.0422240802675586</v>
      </c>
      <c r="H75" s="11"/>
      <c r="I75" s="11"/>
      <c r="J75" s="11"/>
      <c r="K75" s="11"/>
      <c r="L75" s="11"/>
      <c r="M75" s="1"/>
      <c r="N75" s="1"/>
    </row>
    <row r="76" spans="1:14">
      <c r="A76" s="21">
        <v>65</v>
      </c>
      <c r="B76" s="17">
        <v>0.12</v>
      </c>
      <c r="C76" s="30">
        <f>(B76*3600)+C75</f>
        <v>2541456</v>
      </c>
      <c r="D76" s="30">
        <f>(E76*3600)+D75</f>
        <v>3112766.6801839471</v>
      </c>
      <c r="E76" s="25">
        <f>B76*G76</f>
        <v>0.12443352842809365</v>
      </c>
      <c r="F76" s="11"/>
      <c r="G76" s="29">
        <v>1.0369460702341138</v>
      </c>
      <c r="H76" s="11"/>
      <c r="I76" s="11"/>
      <c r="J76" s="11"/>
      <c r="K76" s="11"/>
      <c r="L76" s="11"/>
      <c r="M76" s="1"/>
      <c r="N76" s="1"/>
    </row>
    <row r="77" spans="1:14">
      <c r="A77" s="21">
        <v>66</v>
      </c>
      <c r="B77" s="17">
        <v>0.09</v>
      </c>
      <c r="C77" s="30">
        <f>(B77*3600)+C76</f>
        <v>2541780</v>
      </c>
      <c r="D77" s="30">
        <f>(E77*3600)+D76</f>
        <v>3113100.940635452</v>
      </c>
      <c r="E77" s="25">
        <f>B77*G77</f>
        <v>9.2850125418060203E-2</v>
      </c>
      <c r="F77" s="11"/>
      <c r="G77" s="29">
        <v>1.0316680602006689</v>
      </c>
      <c r="H77" s="11"/>
      <c r="I77" s="11"/>
      <c r="J77" s="11"/>
      <c r="K77" s="11"/>
      <c r="L77" s="11"/>
      <c r="M77" s="1"/>
      <c r="N77" s="1"/>
    </row>
    <row r="78" spans="1:14">
      <c r="A78" s="21">
        <v>67</v>
      </c>
      <c r="B78" s="17">
        <v>7.0000000000000007E-2</v>
      </c>
      <c r="C78" s="30">
        <f>(B78*3600)+C77</f>
        <v>2542032</v>
      </c>
      <c r="D78" s="30">
        <f>(E78*3600)+D77</f>
        <v>3113359.590928094</v>
      </c>
      <c r="E78" s="25">
        <f>B78*G78</f>
        <v>7.1847303511705693E-2</v>
      </c>
      <c r="F78" s="11"/>
      <c r="G78" s="29">
        <v>1.0263900501672241</v>
      </c>
      <c r="H78" s="11"/>
      <c r="I78" s="11"/>
      <c r="J78" s="11"/>
      <c r="K78" s="11"/>
      <c r="L78" s="11"/>
      <c r="M78" s="1"/>
      <c r="N78" s="1"/>
    </row>
    <row r="79" spans="1:14">
      <c r="A79" s="21">
        <v>68</v>
      </c>
      <c r="B79" s="17">
        <v>0.06</v>
      </c>
      <c r="C79" s="30">
        <f>(B79*3600)+C78</f>
        <v>2542248</v>
      </c>
      <c r="D79" s="30">
        <f>(E79*3600)+D78</f>
        <v>3113580.1511287629</v>
      </c>
      <c r="E79" s="25">
        <f>B79*G79</f>
        <v>6.1266722408026747E-2</v>
      </c>
      <c r="F79" s="11"/>
      <c r="G79" s="29">
        <v>1.0211120401337792</v>
      </c>
      <c r="H79" s="11"/>
      <c r="I79" s="11"/>
      <c r="J79" s="11"/>
      <c r="K79" s="11"/>
      <c r="L79" s="11"/>
      <c r="M79" s="1"/>
      <c r="N79" s="1"/>
    </row>
    <row r="80" spans="1:14">
      <c r="A80" s="21">
        <v>69</v>
      </c>
      <c r="B80" s="17">
        <v>0.05</v>
      </c>
      <c r="C80" s="30">
        <f>(B80*3600)+C79</f>
        <v>2542428</v>
      </c>
      <c r="D80" s="30">
        <f>(E80*3600)+D79</f>
        <v>3113763.0012541809</v>
      </c>
      <c r="E80" s="25">
        <f>B80*G80</f>
        <v>5.0791701505016731E-2</v>
      </c>
      <c r="F80" s="11"/>
      <c r="G80" s="29">
        <v>1.0158340301003346</v>
      </c>
      <c r="H80" s="11"/>
      <c r="I80" s="11"/>
      <c r="J80" s="11"/>
      <c r="K80" s="11"/>
      <c r="L80" s="11"/>
      <c r="M80" s="1"/>
      <c r="N80" s="1"/>
    </row>
    <row r="81" spans="1:14">
      <c r="A81" s="21">
        <v>70</v>
      </c>
      <c r="B81" s="17">
        <v>0.04</v>
      </c>
      <c r="C81" s="30">
        <f>(B81*3600)+C80</f>
        <v>2542572</v>
      </c>
      <c r="D81" s="30">
        <f>(E81*3600)+D80</f>
        <v>3113908.5213210704</v>
      </c>
      <c r="E81" s="25">
        <f>B81*G81</f>
        <v>4.0422240802675591E-2</v>
      </c>
      <c r="F81" s="11"/>
      <c r="G81" s="29">
        <v>1.0105560200668897</v>
      </c>
      <c r="H81" s="11"/>
      <c r="I81" s="11"/>
      <c r="J81" s="11"/>
      <c r="K81" s="11"/>
      <c r="L81" s="11"/>
      <c r="M81" s="1"/>
      <c r="N81" s="1"/>
    </row>
    <row r="82" spans="1:14">
      <c r="A82" s="21">
        <v>71</v>
      </c>
      <c r="B82" s="17">
        <v>0.04</v>
      </c>
      <c r="C82" s="30">
        <f>(B82*3600)+C81</f>
        <v>2542716</v>
      </c>
      <c r="D82" s="30">
        <f>(E82*3600)+D81</f>
        <v>3114053.2813545153</v>
      </c>
      <c r="E82" s="25">
        <f>B82*G82</f>
        <v>4.0211120401337792E-2</v>
      </c>
      <c r="F82" s="11"/>
      <c r="G82" s="29">
        <v>1.0052780100334449</v>
      </c>
      <c r="H82" s="11"/>
      <c r="I82" s="11"/>
      <c r="J82" s="11"/>
      <c r="K82" s="11"/>
      <c r="L82" s="11"/>
      <c r="M82" s="1"/>
      <c r="N82" s="1"/>
    </row>
    <row r="83" spans="1:14" ht="15.75" thickBot="1">
      <c r="A83" s="22">
        <v>72</v>
      </c>
      <c r="B83" s="18">
        <v>0</v>
      </c>
      <c r="C83" s="31">
        <f>(B83*3600)+C82</f>
        <v>2542716</v>
      </c>
      <c r="D83" s="31">
        <f>(E83*3600)+D82</f>
        <v>3114053.2813545153</v>
      </c>
      <c r="E83" s="27">
        <f>B83*G83</f>
        <v>0</v>
      </c>
      <c r="F83" s="11"/>
      <c r="G83" s="29">
        <v>1</v>
      </c>
      <c r="H83" s="11"/>
      <c r="I83" s="11"/>
      <c r="J83" s="11"/>
      <c r="K83" s="11"/>
      <c r="L83" s="11"/>
      <c r="M83" s="1"/>
      <c r="N83" s="1"/>
    </row>
    <row r="84" spans="1:14">
      <c r="A84" s="12"/>
      <c r="B84" s="12"/>
      <c r="C84" s="12"/>
      <c r="D84" s="12"/>
      <c r="E84" s="12"/>
      <c r="F84" s="11"/>
      <c r="G84" s="11"/>
      <c r="H84" s="11"/>
      <c r="I84" s="11"/>
      <c r="J84" s="11"/>
      <c r="K84" s="11"/>
      <c r="L84" s="11"/>
      <c r="M84" s="1"/>
      <c r="N84" s="1"/>
    </row>
    <row r="85" spans="1:14">
      <c r="A85" s="82" t="s">
        <v>12</v>
      </c>
      <c r="B85" s="83"/>
      <c r="C85" s="84"/>
      <c r="D85" s="82" t="s">
        <v>22</v>
      </c>
      <c r="E85" s="84"/>
      <c r="F85" s="6" t="s">
        <v>13</v>
      </c>
      <c r="G85" s="1"/>
      <c r="H85" s="1"/>
      <c r="I85" s="1"/>
      <c r="J85" s="1"/>
      <c r="K85" s="1"/>
      <c r="L85" s="1"/>
      <c r="M85" s="1"/>
      <c r="N85" s="1"/>
    </row>
    <row r="86" spans="1:14">
      <c r="A86" s="82" t="s">
        <v>14</v>
      </c>
      <c r="B86" s="83"/>
      <c r="C86" s="84"/>
      <c r="D86" s="82" t="s">
        <v>23</v>
      </c>
      <c r="E86" s="84"/>
      <c r="F86" s="6" t="s">
        <v>13</v>
      </c>
      <c r="G86" s="1"/>
      <c r="H86" s="1"/>
      <c r="I86" s="1"/>
      <c r="J86" s="1"/>
      <c r="K86" s="1"/>
      <c r="L86" s="1"/>
      <c r="M86" s="1"/>
      <c r="N86" s="1"/>
    </row>
    <row r="87" spans="1:14">
      <c r="A87" s="35"/>
      <c r="B87" s="35"/>
      <c r="C87" s="35"/>
      <c r="D87" s="35"/>
      <c r="E87" s="35"/>
      <c r="F87" s="35"/>
      <c r="G87" s="1"/>
      <c r="H87" s="1"/>
      <c r="I87" s="1"/>
      <c r="J87" s="1"/>
      <c r="K87" s="1"/>
      <c r="L87" s="1"/>
      <c r="M87" s="1"/>
      <c r="N87" s="1"/>
    </row>
  </sheetData>
  <mergeCells count="5">
    <mergeCell ref="A85:C85"/>
    <mergeCell ref="D85:E85"/>
    <mergeCell ref="A86:C86"/>
    <mergeCell ref="D86:E86"/>
    <mergeCell ref="A2:H2"/>
  </mergeCells>
  <pageMargins left="0.61" right="0.41" top="0.78740157499999996" bottom="0.78740157499999996" header="0.3" footer="0.3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48"/>
  <sheetViews>
    <sheetView tabSelected="1" topLeftCell="A31" workbookViewId="0">
      <selection activeCell="X45" sqref="X45"/>
    </sheetView>
  </sheetViews>
  <sheetFormatPr defaultRowHeight="15"/>
  <sheetData>
    <row r="1" spans="1:17" ht="18">
      <c r="A1" s="46" t="s">
        <v>18</v>
      </c>
      <c r="B1" s="41"/>
      <c r="C1" s="41"/>
      <c r="D1" s="41"/>
      <c r="E1" s="35"/>
      <c r="F1" s="35"/>
      <c r="G1" s="1"/>
      <c r="H1" s="1"/>
      <c r="I1" s="1"/>
      <c r="J1" s="1"/>
      <c r="K1" s="1"/>
      <c r="L1" s="1"/>
      <c r="M1" s="1"/>
      <c r="N1" s="1"/>
    </row>
    <row r="2" spans="1:17">
      <c r="A2" s="35"/>
      <c r="B2" s="35"/>
      <c r="C2" s="35"/>
      <c r="D2" s="35"/>
      <c r="E2" s="35"/>
      <c r="F2" s="35"/>
      <c r="G2" s="1"/>
      <c r="H2" s="1"/>
      <c r="I2" s="36"/>
      <c r="J2" s="1"/>
      <c r="K2" s="1"/>
      <c r="L2" s="1"/>
      <c r="M2" s="1"/>
      <c r="N2" s="1"/>
    </row>
    <row r="3" spans="1:17" ht="17.25">
      <c r="A3" s="85" t="s">
        <v>9</v>
      </c>
      <c r="B3" s="86"/>
      <c r="C3" s="86"/>
      <c r="D3" s="86"/>
      <c r="E3" s="86"/>
      <c r="F3" s="86"/>
      <c r="G3" s="86"/>
      <c r="H3" s="87"/>
      <c r="I3" s="37"/>
      <c r="J3" s="1"/>
      <c r="K3" s="1"/>
      <c r="L3" s="1"/>
      <c r="M3" s="1"/>
      <c r="N3" s="1"/>
    </row>
    <row r="4" spans="1:17">
      <c r="A4" s="6">
        <v>1</v>
      </c>
      <c r="B4" s="6">
        <v>2</v>
      </c>
      <c r="C4" s="6">
        <v>5</v>
      </c>
      <c r="D4" s="6">
        <v>10</v>
      </c>
      <c r="E4" s="6">
        <v>20</v>
      </c>
      <c r="F4" s="6">
        <v>50</v>
      </c>
      <c r="G4" s="6">
        <v>100</v>
      </c>
      <c r="H4" s="39">
        <v>1000</v>
      </c>
      <c r="I4" s="38"/>
      <c r="J4" s="1"/>
      <c r="K4" s="1"/>
      <c r="L4" s="1"/>
      <c r="M4" s="1"/>
      <c r="N4" s="1"/>
    </row>
    <row r="5" spans="1:17" ht="17.25">
      <c r="A5" s="9">
        <v>7.5</v>
      </c>
      <c r="B5" s="9">
        <v>10.199999999999999</v>
      </c>
      <c r="C5" s="9">
        <v>14.8</v>
      </c>
      <c r="D5" s="9">
        <v>18</v>
      </c>
      <c r="E5" s="9">
        <v>20.7</v>
      </c>
      <c r="F5" s="9">
        <v>23.7</v>
      </c>
      <c r="G5" s="9">
        <v>27</v>
      </c>
      <c r="H5" s="40" t="s">
        <v>17</v>
      </c>
      <c r="I5" s="42" t="s">
        <v>19</v>
      </c>
      <c r="J5" s="43" t="s">
        <v>21</v>
      </c>
      <c r="K5" s="44"/>
      <c r="L5" s="44"/>
      <c r="M5" s="44"/>
      <c r="N5" s="44"/>
      <c r="O5" s="42" t="s">
        <v>19</v>
      </c>
      <c r="P5" s="45" t="s">
        <v>20</v>
      </c>
    </row>
    <row r="6" spans="1:17" ht="15.75" thickBot="1">
      <c r="A6" s="48"/>
      <c r="B6" s="48"/>
      <c r="C6" s="42" t="s">
        <v>19</v>
      </c>
      <c r="D6" s="80" t="s">
        <v>27</v>
      </c>
      <c r="E6" s="81"/>
      <c r="F6" s="81"/>
      <c r="G6" s="48"/>
      <c r="H6" s="49"/>
      <c r="I6" s="42"/>
      <c r="J6" s="50"/>
      <c r="K6" s="51"/>
      <c r="L6" s="51"/>
      <c r="M6" s="51"/>
      <c r="N6" s="51"/>
      <c r="O6" s="42"/>
      <c r="P6" s="52"/>
      <c r="Q6" s="53"/>
    </row>
    <row r="7" spans="1:17" ht="15.75" thickBot="1">
      <c r="A7" s="5"/>
      <c r="B7" s="5"/>
      <c r="C7" s="5"/>
      <c r="D7" s="88" t="s">
        <v>24</v>
      </c>
      <c r="E7" s="89"/>
      <c r="F7" s="90" t="s">
        <v>25</v>
      </c>
      <c r="G7" s="89"/>
      <c r="H7" s="1"/>
      <c r="I7" s="36"/>
      <c r="J7" s="1"/>
      <c r="K7" s="1"/>
      <c r="L7" s="1"/>
      <c r="M7" s="1"/>
      <c r="N7" s="1"/>
    </row>
    <row r="8" spans="1:17" ht="31.5" customHeight="1" thickBot="1">
      <c r="A8" s="19" t="s">
        <v>5</v>
      </c>
      <c r="B8" s="56" t="s">
        <v>3</v>
      </c>
      <c r="C8" s="57" t="s">
        <v>6</v>
      </c>
      <c r="D8" s="58" t="s">
        <v>7</v>
      </c>
      <c r="E8" s="55" t="s">
        <v>4</v>
      </c>
      <c r="F8" s="54" t="s">
        <v>7</v>
      </c>
      <c r="G8" s="55" t="s">
        <v>4</v>
      </c>
      <c r="H8" s="1"/>
      <c r="I8" s="28" t="s">
        <v>10</v>
      </c>
      <c r="J8" s="1"/>
      <c r="K8" s="1"/>
      <c r="L8" s="1"/>
      <c r="M8" s="1"/>
      <c r="N8" s="1"/>
    </row>
    <row r="9" spans="1:17">
      <c r="A9" s="33">
        <v>0</v>
      </c>
      <c r="B9" s="59">
        <v>0.2</v>
      </c>
      <c r="C9" s="60">
        <f>B9*(3600*2.5)</f>
        <v>1800</v>
      </c>
      <c r="D9" s="66">
        <f>E9*(3600*2.5)</f>
        <v>1800</v>
      </c>
      <c r="E9" s="69">
        <f>I9*B9</f>
        <v>0.2</v>
      </c>
      <c r="F9" s="78">
        <f>G9*(3600*2.5)</f>
        <v>1980</v>
      </c>
      <c r="G9" s="74">
        <v>0.22</v>
      </c>
      <c r="H9" s="1"/>
      <c r="I9" s="29">
        <v>1</v>
      </c>
      <c r="J9" s="1"/>
      <c r="K9" s="1"/>
      <c r="L9" s="1"/>
      <c r="M9" s="1"/>
      <c r="N9" s="1"/>
    </row>
    <row r="10" spans="1:17">
      <c r="A10" s="33">
        <v>2.5</v>
      </c>
      <c r="B10" s="61">
        <v>0.2</v>
      </c>
      <c r="C10" s="30">
        <f>(B10*(3600*2.5))+C9</f>
        <v>3600</v>
      </c>
      <c r="D10" s="67">
        <f>(E10*(3600*2.5))+D9</f>
        <v>3620</v>
      </c>
      <c r="E10" s="70">
        <f>I10*B10</f>
        <v>0.20222222222222222</v>
      </c>
      <c r="F10" s="79">
        <f>(G10*(3600*2.5))+F9</f>
        <v>3960</v>
      </c>
      <c r="G10" s="75">
        <v>0.22</v>
      </c>
      <c r="H10" s="1"/>
      <c r="I10" s="29">
        <v>1.0111111111111111</v>
      </c>
      <c r="J10" s="1"/>
      <c r="K10" s="1"/>
      <c r="L10" s="1"/>
      <c r="M10" s="1"/>
      <c r="N10" s="1"/>
    </row>
    <row r="11" spans="1:17">
      <c r="A11" s="34">
        <v>5</v>
      </c>
      <c r="B11" s="62">
        <v>0.2</v>
      </c>
      <c r="C11" s="30">
        <f>(B11*(3600*2.5))+C10</f>
        <v>5400</v>
      </c>
      <c r="D11" s="67">
        <f>(E11*(3600*2.5))+D10</f>
        <v>5460</v>
      </c>
      <c r="E11" s="70">
        <f>I11*B11</f>
        <v>0.20444444444444448</v>
      </c>
      <c r="F11" s="79">
        <f>(G11*(3600*2.5))+F10</f>
        <v>5940</v>
      </c>
      <c r="G11" s="75">
        <v>0.22</v>
      </c>
      <c r="H11" s="1"/>
      <c r="I11" s="29">
        <v>1.0222222222222224</v>
      </c>
      <c r="J11" s="1"/>
      <c r="K11" s="1"/>
      <c r="L11" s="1"/>
      <c r="M11" s="1"/>
      <c r="N11" s="1"/>
    </row>
    <row r="12" spans="1:17">
      <c r="A12" s="34">
        <v>7.5</v>
      </c>
      <c r="B12" s="62">
        <v>0.2</v>
      </c>
      <c r="C12" s="30">
        <f>(B12*(3600*2.5))+C11</f>
        <v>7200</v>
      </c>
      <c r="D12" s="67">
        <f>(E12*(3600*2.5))+D11</f>
        <v>7320</v>
      </c>
      <c r="E12" s="70">
        <f>I12*B12</f>
        <v>0.20666666666666669</v>
      </c>
      <c r="F12" s="79">
        <f>(G12*(3600*2.5))+F11</f>
        <v>7920</v>
      </c>
      <c r="G12" s="75">
        <v>0.22</v>
      </c>
      <c r="H12" s="1"/>
      <c r="I12" s="29">
        <v>1.0333333333333334</v>
      </c>
      <c r="J12" s="1"/>
      <c r="K12" s="1"/>
      <c r="L12" s="1"/>
      <c r="M12" s="1"/>
      <c r="N12" s="1"/>
    </row>
    <row r="13" spans="1:17">
      <c r="A13" s="34">
        <v>10</v>
      </c>
      <c r="B13" s="62">
        <v>0.25</v>
      </c>
      <c r="C13" s="30">
        <f>(B13*(3600*2.5))+C12</f>
        <v>9450</v>
      </c>
      <c r="D13" s="67">
        <f>(E13*(3600*2.5))+D12</f>
        <v>9670</v>
      </c>
      <c r="E13" s="70">
        <f>I13*B13</f>
        <v>0.26111111111111113</v>
      </c>
      <c r="F13" s="79">
        <f>(G13*(3600*2.5))+F12</f>
        <v>10440</v>
      </c>
      <c r="G13" s="75">
        <v>0.28000000000000003</v>
      </c>
      <c r="H13" s="1"/>
      <c r="I13" s="29">
        <v>1.0444444444444445</v>
      </c>
      <c r="J13" s="1"/>
      <c r="K13" s="1"/>
      <c r="L13" s="1"/>
      <c r="M13" s="1"/>
      <c r="N13" s="1"/>
    </row>
    <row r="14" spans="1:17">
      <c r="A14" s="34">
        <v>12.5</v>
      </c>
      <c r="B14" s="62">
        <v>0.28999999999999998</v>
      </c>
      <c r="C14" s="30">
        <f>(B14*(3600*2.5))+C13</f>
        <v>12060</v>
      </c>
      <c r="D14" s="67">
        <f>(E14*(3600*2.5))+D13</f>
        <v>12425</v>
      </c>
      <c r="E14" s="70">
        <f>I14*B14</f>
        <v>0.30611111111111111</v>
      </c>
      <c r="F14" s="79">
        <f>(G14*(3600*2.5))+F13</f>
        <v>13320</v>
      </c>
      <c r="G14" s="75">
        <v>0.32</v>
      </c>
      <c r="H14" s="1"/>
      <c r="I14" s="29">
        <v>1.0555555555555556</v>
      </c>
      <c r="J14" s="1"/>
      <c r="K14" s="1"/>
      <c r="L14" s="1"/>
      <c r="M14" s="1"/>
      <c r="N14" s="1"/>
    </row>
    <row r="15" spans="1:17">
      <c r="A15" s="34">
        <v>15</v>
      </c>
      <c r="B15" s="62">
        <v>1.53</v>
      </c>
      <c r="C15" s="30">
        <f>(B15*(3600*2.5))+C14</f>
        <v>25830</v>
      </c>
      <c r="D15" s="67">
        <f>(E15*(3600*2.5))+D14</f>
        <v>27113</v>
      </c>
      <c r="E15" s="70">
        <f>I15*B15</f>
        <v>1.6319999999999999</v>
      </c>
      <c r="F15" s="79">
        <f>(G15*(3600*2.5))+F14</f>
        <v>28620</v>
      </c>
      <c r="G15" s="75">
        <v>1.7</v>
      </c>
      <c r="I15" s="29">
        <v>1.0666666666666667</v>
      </c>
    </row>
    <row r="16" spans="1:17">
      <c r="A16" s="33">
        <v>17.5</v>
      </c>
      <c r="B16" s="62">
        <v>6.92</v>
      </c>
      <c r="C16" s="30">
        <f>(B16*(3600*2.5))+C15</f>
        <v>88110</v>
      </c>
      <c r="D16" s="67">
        <f>(E16*(3600*2.5))+D15</f>
        <v>94237</v>
      </c>
      <c r="E16" s="70">
        <f>I16*B16</f>
        <v>7.458222222222223</v>
      </c>
      <c r="F16" s="79">
        <f>(G16*(3600*2.5))+F15</f>
        <v>97830</v>
      </c>
      <c r="G16" s="75">
        <v>7.69</v>
      </c>
      <c r="I16" s="29">
        <v>1.0777777777777779</v>
      </c>
    </row>
    <row r="17" spans="1:9">
      <c r="A17" s="33">
        <v>20</v>
      </c>
      <c r="B17" s="62">
        <v>17.100000000000001</v>
      </c>
      <c r="C17" s="30">
        <f>(B17*(3600*2.5))+C16</f>
        <v>242010</v>
      </c>
      <c r="D17" s="67">
        <f>(E17*(3600*2.5))+D16</f>
        <v>261817.00000000003</v>
      </c>
      <c r="E17" s="70">
        <f>I17*B17</f>
        <v>18.620000000000005</v>
      </c>
      <c r="F17" s="79">
        <f>(G17*(3600*2.5))+F16</f>
        <v>268830</v>
      </c>
      <c r="G17" s="75">
        <v>19</v>
      </c>
      <c r="I17" s="29">
        <v>1.088888888888889</v>
      </c>
    </row>
    <row r="18" spans="1:9">
      <c r="A18" s="34">
        <v>22.5</v>
      </c>
      <c r="B18" s="62">
        <v>26.9</v>
      </c>
      <c r="C18" s="30">
        <f>(B18*(3600*2.5))+C17</f>
        <v>484110</v>
      </c>
      <c r="D18" s="67">
        <f>(E18*(3600*2.5))+D17</f>
        <v>528127</v>
      </c>
      <c r="E18" s="70">
        <f>I18*B18</f>
        <v>29.59</v>
      </c>
      <c r="F18" s="79">
        <f>(G18*(3600*2.5))+F17</f>
        <v>537840</v>
      </c>
      <c r="G18" s="75">
        <v>29.89</v>
      </c>
      <c r="I18" s="29">
        <v>1.1000000000000001</v>
      </c>
    </row>
    <row r="19" spans="1:9">
      <c r="A19" s="34">
        <v>25</v>
      </c>
      <c r="B19" s="63">
        <v>30.6</v>
      </c>
      <c r="C19" s="30">
        <f>(B19*(3600*2.5))+C18</f>
        <v>759510</v>
      </c>
      <c r="D19" s="67">
        <f>(E19*(3600*2.5))+D18</f>
        <v>834127</v>
      </c>
      <c r="E19" s="71">
        <v>34</v>
      </c>
      <c r="F19" s="79">
        <f>(G19*(3600*2.5))+F18</f>
        <v>843840</v>
      </c>
      <c r="G19" s="77">
        <v>34</v>
      </c>
      <c r="I19" s="29">
        <v>1.1111111111111112</v>
      </c>
    </row>
    <row r="20" spans="1:9">
      <c r="A20" s="34">
        <v>27.5</v>
      </c>
      <c r="B20" s="62">
        <v>30</v>
      </c>
      <c r="C20" s="30">
        <f>(B20*(3600*2.5))+C19</f>
        <v>1029510</v>
      </c>
      <c r="D20" s="67">
        <f>(E20*(3600*2.5))+D19</f>
        <v>1132973.1538461538</v>
      </c>
      <c r="E20" s="72">
        <f>I20*B20</f>
        <v>33.205128205128204</v>
      </c>
      <c r="F20" s="79">
        <f>(G20*(3600*2.5))+F19</f>
        <v>1143540</v>
      </c>
      <c r="G20" s="75">
        <v>33.299999999999997</v>
      </c>
      <c r="I20" s="29">
        <v>1.1068376068376069</v>
      </c>
    </row>
    <row r="21" spans="1:9">
      <c r="A21" s="34">
        <v>30</v>
      </c>
      <c r="B21" s="62">
        <v>28.5</v>
      </c>
      <c r="C21" s="30">
        <f>(B21*(3600*2.5))+C20</f>
        <v>1286010</v>
      </c>
      <c r="D21" s="67">
        <f>(E21*(3600*2.5))+D20</f>
        <v>1415780.846153846</v>
      </c>
      <c r="E21" s="72">
        <f>I21*B21</f>
        <v>31.423076923076927</v>
      </c>
      <c r="F21" s="79">
        <f>(G21*(3600*2.5))+F20</f>
        <v>1428840</v>
      </c>
      <c r="G21" s="75">
        <v>31.7</v>
      </c>
      <c r="I21" s="29">
        <v>1.1025641025641026</v>
      </c>
    </row>
    <row r="22" spans="1:9">
      <c r="A22" s="34">
        <v>32.5</v>
      </c>
      <c r="B22" s="62">
        <v>26.3</v>
      </c>
      <c r="C22" s="30">
        <f>(B22*(3600*2.5))+C21</f>
        <v>1522710</v>
      </c>
      <c r="D22" s="67">
        <f>(E22*(3600*2.5))+D21</f>
        <v>1675746.2307692308</v>
      </c>
      <c r="E22" s="72">
        <f>I22*B22</f>
        <v>28.885042735042738</v>
      </c>
      <c r="F22" s="79">
        <f>(G22*(3600*2.5))+F21</f>
        <v>1691640</v>
      </c>
      <c r="G22" s="75">
        <v>29.2</v>
      </c>
      <c r="I22" s="29">
        <v>1.0982905982905984</v>
      </c>
    </row>
    <row r="23" spans="1:9">
      <c r="A23" s="33">
        <v>35</v>
      </c>
      <c r="B23" s="62">
        <v>23.9</v>
      </c>
      <c r="C23" s="30">
        <f>(B23*(3600*2.5))+C22</f>
        <v>1737810</v>
      </c>
      <c r="D23" s="67">
        <f>(E23*(3600*2.5))+D22</f>
        <v>1911069.3076923077</v>
      </c>
      <c r="E23" s="72">
        <f>I23*B23</f>
        <v>26.147008547008546</v>
      </c>
      <c r="F23" s="79">
        <f>(G23*(3600*2.5))+F22</f>
        <v>1931040</v>
      </c>
      <c r="G23" s="75">
        <v>26.6</v>
      </c>
      <c r="I23" s="29">
        <v>1.0940170940170941</v>
      </c>
    </row>
    <row r="24" spans="1:9">
      <c r="A24" s="33">
        <v>37.5</v>
      </c>
      <c r="B24" s="62">
        <v>21.3</v>
      </c>
      <c r="C24" s="30">
        <f>(B24*(3600*2.5))+C23</f>
        <v>1929510</v>
      </c>
      <c r="D24" s="67">
        <f>(E24*(3600*2.5))+D23</f>
        <v>2119973.153846154</v>
      </c>
      <c r="E24" s="72">
        <f>I24*B24</f>
        <v>23.211538461538463</v>
      </c>
      <c r="F24" s="79">
        <f>(G24*(3600*2.5))+F23</f>
        <v>2144340</v>
      </c>
      <c r="G24" s="75">
        <v>23.7</v>
      </c>
      <c r="I24" s="29">
        <v>1.0897435897435899</v>
      </c>
    </row>
    <row r="25" spans="1:9">
      <c r="A25" s="34">
        <v>40</v>
      </c>
      <c r="B25" s="62">
        <v>18.8</v>
      </c>
      <c r="C25" s="30">
        <f>(B25*(3600*2.5))+C24</f>
        <v>2098710</v>
      </c>
      <c r="D25" s="67">
        <f>(E25*(3600*2.5))+D24</f>
        <v>2303634.6923076925</v>
      </c>
      <c r="E25" s="72">
        <f>I25*B25</f>
        <v>20.406837606837609</v>
      </c>
      <c r="F25" s="79">
        <f>(G25*(3600*2.5))+F24</f>
        <v>2332440</v>
      </c>
      <c r="G25" s="75">
        <v>20.9</v>
      </c>
      <c r="I25" s="29">
        <v>1.0854700854700856</v>
      </c>
    </row>
    <row r="26" spans="1:9">
      <c r="A26" s="34">
        <v>42.5</v>
      </c>
      <c r="B26" s="62">
        <v>16.399999999999999</v>
      </c>
      <c r="C26" s="30">
        <f>(B26*(3600*2.5))+C25</f>
        <v>2246310</v>
      </c>
      <c r="D26" s="67">
        <f>(E26*(3600*2.5))+D25</f>
        <v>2463219.307692308</v>
      </c>
      <c r="E26" s="72">
        <f>I26*B26</f>
        <v>17.731623931623929</v>
      </c>
      <c r="F26" s="79">
        <f>(G26*(3600*2.5))+F25</f>
        <v>2496240</v>
      </c>
      <c r="G26" s="75">
        <v>18.2</v>
      </c>
      <c r="I26" s="29">
        <v>1.0811965811965811</v>
      </c>
    </row>
    <row r="27" spans="1:9">
      <c r="A27" s="34">
        <v>45</v>
      </c>
      <c r="B27" s="62">
        <v>14.2</v>
      </c>
      <c r="C27" s="30">
        <f>(B27*(3600*2.5))+C26</f>
        <v>2374110</v>
      </c>
      <c r="D27" s="67">
        <f>(E27*(3600*2.5))+D26</f>
        <v>2600850.076923077</v>
      </c>
      <c r="E27" s="72">
        <f>I27*B27</f>
        <v>15.292307692307691</v>
      </c>
      <c r="F27" s="79">
        <f>(G27*(3600*2.5))+F26</f>
        <v>2638440</v>
      </c>
      <c r="G27" s="75">
        <v>15.8</v>
      </c>
      <c r="I27" s="29">
        <v>1.0769230769230769</v>
      </c>
    </row>
    <row r="28" spans="1:9">
      <c r="A28" s="34">
        <v>47.5</v>
      </c>
      <c r="B28" s="62">
        <v>12.2</v>
      </c>
      <c r="C28" s="30">
        <f>(B28*(3600*2.5))+C27</f>
        <v>2483910</v>
      </c>
      <c r="D28" s="67">
        <f>(E28*(3600*2.5))+D27</f>
        <v>2718627</v>
      </c>
      <c r="E28" s="72">
        <f>I28*B28</f>
        <v>13.086324786324784</v>
      </c>
      <c r="F28" s="79">
        <f>(G28*(3600*2.5))+F27</f>
        <v>2760840</v>
      </c>
      <c r="G28" s="75">
        <v>13.6</v>
      </c>
      <c r="I28" s="29">
        <v>1.0726495726495726</v>
      </c>
    </row>
    <row r="29" spans="1:9">
      <c r="A29" s="34">
        <v>50</v>
      </c>
      <c r="B29" s="64">
        <v>10.4</v>
      </c>
      <c r="C29" s="30">
        <f>(B29*(3600*2.5))+C28</f>
        <v>2577510</v>
      </c>
      <c r="D29" s="67">
        <f>(E29*(3600*2.5))+D28</f>
        <v>2818627</v>
      </c>
      <c r="E29" s="72">
        <f>I29*B29</f>
        <v>11.111111111111111</v>
      </c>
      <c r="F29" s="79">
        <f>(G29*(3600*2.5))+F28</f>
        <v>2865240</v>
      </c>
      <c r="G29" s="75">
        <v>11.6</v>
      </c>
      <c r="I29" s="29">
        <v>1.0683760683760684</v>
      </c>
    </row>
    <row r="30" spans="1:9">
      <c r="A30" s="33">
        <v>52.5</v>
      </c>
      <c r="B30" s="62">
        <v>8.82</v>
      </c>
      <c r="C30" s="30">
        <f>(B30*(3600*2.5))+C29</f>
        <v>2656890</v>
      </c>
      <c r="D30" s="67">
        <f>(E30*(3600*2.5))+D29</f>
        <v>2903095.4615384615</v>
      </c>
      <c r="E30" s="72">
        <f>I30*B30</f>
        <v>9.3853846153846163</v>
      </c>
      <c r="F30" s="79">
        <f>(G30*(3600*2.5))+F29</f>
        <v>2953440</v>
      </c>
      <c r="G30" s="75">
        <v>9.8000000000000007</v>
      </c>
      <c r="I30" s="29">
        <v>1.0641025641025641</v>
      </c>
    </row>
    <row r="31" spans="1:9">
      <c r="A31" s="33">
        <v>55</v>
      </c>
      <c r="B31" s="62">
        <v>7.46</v>
      </c>
      <c r="C31" s="30">
        <f>(B31*(3600*2.5))+C30</f>
        <v>2724030</v>
      </c>
      <c r="D31" s="67">
        <f>(E31*(3600*2.5))+D30</f>
        <v>2974252.3846153845</v>
      </c>
      <c r="E31" s="72">
        <f>I31*B31</f>
        <v>7.9063247863247863</v>
      </c>
      <c r="F31" s="79">
        <f>(G31*(3600*2.5))+F30</f>
        <v>3028140</v>
      </c>
      <c r="G31" s="75">
        <v>8.3000000000000007</v>
      </c>
      <c r="I31" s="29">
        <v>1.0598290598290598</v>
      </c>
    </row>
    <row r="32" spans="1:9">
      <c r="A32" s="34">
        <v>57.5</v>
      </c>
      <c r="B32" s="62">
        <v>6.29</v>
      </c>
      <c r="C32" s="30">
        <f>(B32*(3600*2.5))+C31</f>
        <v>2780640</v>
      </c>
      <c r="D32" s="67">
        <f>(E32*(3600*2.5))+D31</f>
        <v>3034007.3846153845</v>
      </c>
      <c r="E32" s="72">
        <f>I32*B32</f>
        <v>6.6394444444444449</v>
      </c>
      <c r="F32" s="79">
        <f>(G32*(3600*2.5))+F31</f>
        <v>3091140</v>
      </c>
      <c r="G32" s="75">
        <v>7</v>
      </c>
      <c r="I32" s="29">
        <v>1.0555555555555556</v>
      </c>
    </row>
    <row r="33" spans="1:9">
      <c r="A33" s="34">
        <v>60</v>
      </c>
      <c r="B33" s="62">
        <v>5.29</v>
      </c>
      <c r="C33" s="30">
        <f>(B33*(3600*2.5))+C32</f>
        <v>2828250</v>
      </c>
      <c r="D33" s="67">
        <f>(E33*(3600*2.5))+D32</f>
        <v>3084058.923076923</v>
      </c>
      <c r="E33" s="72">
        <f>I33*B33</f>
        <v>5.5612820512820518</v>
      </c>
      <c r="F33" s="79">
        <f>(G33*(3600*2.5))+F32</f>
        <v>3144240</v>
      </c>
      <c r="G33" s="75">
        <v>5.9</v>
      </c>
      <c r="I33" s="29">
        <v>1.0512820512820513</v>
      </c>
    </row>
    <row r="34" spans="1:9">
      <c r="A34" s="34">
        <v>62.5</v>
      </c>
      <c r="B34" s="62">
        <v>4.45</v>
      </c>
      <c r="C34" s="30">
        <f>(B34*(3600*2.5))+C33</f>
        <v>2868300</v>
      </c>
      <c r="D34" s="67">
        <f>(E34*(3600*2.5))+D33</f>
        <v>3125991.6153846155</v>
      </c>
      <c r="E34" s="72">
        <f>I34*B34</f>
        <v>4.659188034188035</v>
      </c>
      <c r="F34" s="79">
        <f>(G34*(3600*2.5))+F33</f>
        <v>3188340</v>
      </c>
      <c r="G34" s="75">
        <v>4.9000000000000004</v>
      </c>
      <c r="I34" s="29">
        <v>1.0470085470085471</v>
      </c>
    </row>
    <row r="35" spans="1:9">
      <c r="A35" s="34">
        <v>65</v>
      </c>
      <c r="B35" s="62">
        <v>3.73</v>
      </c>
      <c r="C35" s="30">
        <f>(B35*(3600*2.5))+C34</f>
        <v>2901870</v>
      </c>
      <c r="D35" s="67">
        <f>(E35*(3600*2.5))+D34</f>
        <v>3160996.230769231</v>
      </c>
      <c r="E35" s="72">
        <f>I35*B35</f>
        <v>3.8894017094017097</v>
      </c>
      <c r="F35" s="79">
        <f>(G35*(3600*2.5))+F34</f>
        <v>3225240</v>
      </c>
      <c r="G35" s="75">
        <v>4.0999999999999996</v>
      </c>
      <c r="I35" s="29">
        <v>1.0427350427350428</v>
      </c>
    </row>
    <row r="36" spans="1:9">
      <c r="A36" s="34">
        <v>67.5</v>
      </c>
      <c r="B36" s="62">
        <v>3.12</v>
      </c>
      <c r="C36" s="30">
        <f>(B36*(3600*2.5))+C35</f>
        <v>2929950</v>
      </c>
      <c r="D36" s="67">
        <f>(E36*(3600*2.5))+D35</f>
        <v>3190156.230769231</v>
      </c>
      <c r="E36" s="72">
        <f>I36*B36</f>
        <v>3.24</v>
      </c>
      <c r="F36" s="79">
        <f>(G36*(3600*2.5))+F35</f>
        <v>3256740</v>
      </c>
      <c r="G36" s="75">
        <v>3.5</v>
      </c>
      <c r="I36" s="29">
        <v>1.0384615384615385</v>
      </c>
    </row>
    <row r="37" spans="1:9">
      <c r="A37" s="33">
        <v>70</v>
      </c>
      <c r="B37" s="62">
        <v>2.62</v>
      </c>
      <c r="C37" s="30">
        <f>(B37*(3600*2.5))+C36</f>
        <v>2953530</v>
      </c>
      <c r="D37" s="67">
        <f>(E37*(3600*2.5))+D36</f>
        <v>3214542.384615385</v>
      </c>
      <c r="E37" s="72">
        <f>I37*B37</f>
        <v>2.70957264957265</v>
      </c>
      <c r="F37" s="79">
        <f>(G37*(3600*2.5))+F36</f>
        <v>3282840</v>
      </c>
      <c r="G37" s="75">
        <v>2.9</v>
      </c>
      <c r="I37" s="29">
        <v>1.0341880341880343</v>
      </c>
    </row>
    <row r="38" spans="1:9">
      <c r="A38" s="33">
        <v>72.5</v>
      </c>
      <c r="B38" s="62">
        <v>2.2000000000000002</v>
      </c>
      <c r="C38" s="30">
        <f>(B38*(3600*2.5))+C37</f>
        <v>2973330</v>
      </c>
      <c r="D38" s="67">
        <f>(E38*(3600*2.5))+D37</f>
        <v>3234934.6923076925</v>
      </c>
      <c r="E38" s="72">
        <f>I38*B38</f>
        <v>2.2658119658119662</v>
      </c>
      <c r="F38" s="79">
        <f>(G38*(3600*2.5))+F37</f>
        <v>3304440</v>
      </c>
      <c r="G38" s="75">
        <v>2.4</v>
      </c>
      <c r="I38" s="29">
        <v>1.02991452991453</v>
      </c>
    </row>
    <row r="39" spans="1:9">
      <c r="A39" s="34">
        <v>75</v>
      </c>
      <c r="B39" s="62">
        <v>1.85</v>
      </c>
      <c r="C39" s="30">
        <f>(B39*(3600*2.5))+C38</f>
        <v>2989980</v>
      </c>
      <c r="D39" s="67">
        <f>(E39*(3600*2.5))+D38</f>
        <v>3252011.6153846155</v>
      </c>
      <c r="E39" s="72">
        <f>I39*B39</f>
        <v>1.8974358974358974</v>
      </c>
      <c r="F39" s="79">
        <f>(G39*(3600*2.5))+F38</f>
        <v>3323340</v>
      </c>
      <c r="G39" s="75">
        <v>2.1</v>
      </c>
      <c r="I39" s="29">
        <v>1.0256410256410255</v>
      </c>
    </row>
    <row r="40" spans="1:9">
      <c r="A40" s="34">
        <v>77.5</v>
      </c>
      <c r="B40" s="62">
        <v>1.55</v>
      </c>
      <c r="C40" s="30">
        <f>(B40*(3600*2.5))+C39</f>
        <v>3003930</v>
      </c>
      <c r="D40" s="67">
        <f>(E40*(3600*2.5))+D39</f>
        <v>3266259.6923076925</v>
      </c>
      <c r="E40" s="72">
        <f>I40*B40</f>
        <v>1.583119658119658</v>
      </c>
      <c r="F40" s="79">
        <f>(G40*(3600*2.5))+F39</f>
        <v>3338640</v>
      </c>
      <c r="G40" s="75">
        <v>1.7</v>
      </c>
      <c r="I40" s="29">
        <v>1.0213675213675213</v>
      </c>
    </row>
    <row r="41" spans="1:9">
      <c r="A41" s="34">
        <v>80</v>
      </c>
      <c r="B41" s="62">
        <v>1.31</v>
      </c>
      <c r="C41" s="30">
        <f>(B41*(3600*2.5))+C40</f>
        <v>3015720</v>
      </c>
      <c r="D41" s="67">
        <f>(E41*(3600*2.5))+D40</f>
        <v>3278251.230769231</v>
      </c>
      <c r="E41" s="72">
        <f>I41*B41</f>
        <v>1.3323931623931624</v>
      </c>
      <c r="F41" s="79">
        <f>(G41*(3600*2.5))+F40</f>
        <v>3352140</v>
      </c>
      <c r="G41" s="75">
        <v>1.5</v>
      </c>
      <c r="I41" s="29">
        <v>1.017094017094017</v>
      </c>
    </row>
    <row r="42" spans="1:9">
      <c r="A42" s="34">
        <v>82.5</v>
      </c>
      <c r="B42" s="62">
        <v>1.1100000000000001</v>
      </c>
      <c r="C42" s="30">
        <f>(B42*(3600*2.5))+C41</f>
        <v>3025710</v>
      </c>
      <c r="D42" s="67">
        <f>(E42*(3600*2.5))+D41</f>
        <v>3288369.307692308</v>
      </c>
      <c r="E42" s="72">
        <f>I42*B42</f>
        <v>1.1242307692307694</v>
      </c>
      <c r="F42" s="79">
        <f>(G42*(3600*2.5))+F41</f>
        <v>3362940</v>
      </c>
      <c r="G42" s="75">
        <v>1.2</v>
      </c>
      <c r="I42" s="29">
        <v>1.0128205128205128</v>
      </c>
    </row>
    <row r="43" spans="1:9">
      <c r="A43" s="34">
        <v>85</v>
      </c>
      <c r="B43" s="62">
        <v>0.95</v>
      </c>
      <c r="C43" s="30">
        <f>(B43*(3600*2.5))+C42</f>
        <v>3034260</v>
      </c>
      <c r="D43" s="67">
        <f>(E43*(3600*2.5))+D42</f>
        <v>3296992.384615385</v>
      </c>
      <c r="E43" s="72">
        <f>I43*B43</f>
        <v>0.95811965811965805</v>
      </c>
      <c r="F43" s="79">
        <f>(G43*(3600*2.5))+F42</f>
        <v>3372840</v>
      </c>
      <c r="G43" s="75">
        <v>1.1000000000000001</v>
      </c>
      <c r="I43" s="29">
        <v>1.0085470085470085</v>
      </c>
    </row>
    <row r="44" spans="1:9">
      <c r="A44" s="33">
        <v>87.5</v>
      </c>
      <c r="B44" s="62">
        <v>0.81</v>
      </c>
      <c r="C44" s="30">
        <f>(B44*(3600*2.5))+C43</f>
        <v>3041550</v>
      </c>
      <c r="D44" s="67">
        <f>(E44*(3600*2.5))+D43</f>
        <v>3304313.538461539</v>
      </c>
      <c r="E44" s="72">
        <f>I44*B44</f>
        <v>0.81346153846153846</v>
      </c>
      <c r="F44" s="79">
        <f>(G44*(3600*2.5))+F43</f>
        <v>3380940</v>
      </c>
      <c r="G44" s="75">
        <v>0.9</v>
      </c>
      <c r="I44" s="29">
        <v>1.0042735042735043</v>
      </c>
    </row>
    <row r="45" spans="1:9" ht="15.75" thickBot="1">
      <c r="A45" s="33">
        <v>90</v>
      </c>
      <c r="B45" s="65">
        <v>0.7</v>
      </c>
      <c r="C45" s="31">
        <f>(B45*(3600*2.5))+C44</f>
        <v>3047850</v>
      </c>
      <c r="D45" s="68">
        <f>(E45*(3600*2.5))+D44</f>
        <v>3310613.538461539</v>
      </c>
      <c r="E45" s="73">
        <f>I45*B45</f>
        <v>0.7</v>
      </c>
      <c r="F45" s="79">
        <f>(G45*(3600*2.5))+F44</f>
        <v>3388140</v>
      </c>
      <c r="G45" s="76">
        <v>0.8</v>
      </c>
      <c r="I45" s="29">
        <v>1</v>
      </c>
    </row>
    <row r="47" spans="1:9">
      <c r="A47" s="82" t="s">
        <v>12</v>
      </c>
      <c r="B47" s="83"/>
      <c r="C47" s="84"/>
      <c r="D47" s="82" t="s">
        <v>15</v>
      </c>
      <c r="E47" s="84"/>
      <c r="F47" s="6" t="s">
        <v>13</v>
      </c>
    </row>
    <row r="48" spans="1:9">
      <c r="A48" s="82" t="s">
        <v>14</v>
      </c>
      <c r="B48" s="83"/>
      <c r="C48" s="84"/>
      <c r="D48" s="82" t="s">
        <v>16</v>
      </c>
      <c r="E48" s="84"/>
      <c r="F48" s="6" t="s">
        <v>13</v>
      </c>
    </row>
  </sheetData>
  <mergeCells count="7">
    <mergeCell ref="A47:C47"/>
    <mergeCell ref="D47:E47"/>
    <mergeCell ref="A48:C48"/>
    <mergeCell ref="D48:E48"/>
    <mergeCell ref="A3:H3"/>
    <mergeCell ref="D7:E7"/>
    <mergeCell ref="F7:G7"/>
  </mergeCell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grafy</vt:lpstr>
      </vt:variant>
      <vt:variant>
        <vt:i4>1</vt:i4>
      </vt:variant>
    </vt:vector>
  </HeadingPairs>
  <TitlesOfParts>
    <vt:vector size="5" baseType="lpstr">
      <vt:lpstr>Výpočet Martin</vt:lpstr>
      <vt:lpstr>Odvození</vt:lpstr>
      <vt:lpstr>porovnání</vt:lpstr>
      <vt:lpstr>List3</vt:lpstr>
      <vt:lpstr>průběh KPV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Martin Valečka</cp:lastModifiedBy>
  <cp:lastPrinted>2013-08-21T13:44:57Z</cp:lastPrinted>
  <dcterms:created xsi:type="dcterms:W3CDTF">2013-08-13T13:52:06Z</dcterms:created>
  <dcterms:modified xsi:type="dcterms:W3CDTF">2013-08-21T14:05:03Z</dcterms:modified>
</cp:coreProperties>
</file>